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00" activeTab="6"/>
  </bookViews>
  <sheets>
    <sheet name="LBNL" sheetId="1" r:id="rId1"/>
    <sheet name="Ohio State" sheetId="2" r:id="rId2"/>
    <sheet name="Albany" sheetId="3" r:id="rId3"/>
    <sheet name="Santa Cruz" sheetId="4" r:id="rId4"/>
    <sheet name="New Mexico" sheetId="5" r:id="rId5"/>
    <sheet name="Oklahoma" sheetId="6" r:id="rId6"/>
    <sheet name="Wisconsin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<sst xmlns="http://schemas.openxmlformats.org/spreadsheetml/2006/main" count="239" uniqueCount="96">
  <si>
    <t>FY00 MOUs</t>
  </si>
  <si>
    <t>Original</t>
  </si>
  <si>
    <t>Rev A</t>
  </si>
  <si>
    <t>Rev B</t>
  </si>
  <si>
    <t>FY00 Access</t>
  </si>
  <si>
    <t>Senior</t>
  </si>
  <si>
    <t>Junior</t>
  </si>
  <si>
    <t>Sum</t>
  </si>
  <si>
    <t>Access-</t>
  </si>
  <si>
    <t>MOUs</t>
  </si>
  <si>
    <t>Carry</t>
  </si>
  <si>
    <t>FY00</t>
  </si>
  <si>
    <t>Forward</t>
  </si>
  <si>
    <t>WBS</t>
  </si>
  <si>
    <t>1.1.1</t>
  </si>
  <si>
    <t>1.1.1.1</t>
  </si>
  <si>
    <t>1.1.1.1.1</t>
  </si>
  <si>
    <t>1.1.1.1.2</t>
  </si>
  <si>
    <t>1.1.1.3</t>
  </si>
  <si>
    <t>1.1.1.3.1</t>
  </si>
  <si>
    <t>1.1.1.3.2</t>
  </si>
  <si>
    <t>1.1.1.5</t>
  </si>
  <si>
    <t>1.1.1.5.1</t>
  </si>
  <si>
    <t>1.1.1.5.2</t>
  </si>
  <si>
    <t>1.1.2</t>
  </si>
  <si>
    <t>1.1.2.1</t>
  </si>
  <si>
    <t>1.1.2.1.1</t>
  </si>
  <si>
    <t>1.1.2.2</t>
  </si>
  <si>
    <t>1.1.2.1.2</t>
  </si>
  <si>
    <t>1.1.2.2.1</t>
  </si>
  <si>
    <t>1.1.2.2.2</t>
  </si>
  <si>
    <t>1.1.2.2.3</t>
  </si>
  <si>
    <t>1.1.2.3</t>
  </si>
  <si>
    <t>1.1.2.3.1</t>
  </si>
  <si>
    <t>1.1.2.3.2</t>
  </si>
  <si>
    <t>1.1.2.3.3</t>
  </si>
  <si>
    <t>Delta</t>
  </si>
  <si>
    <t xml:space="preserve">Project </t>
  </si>
  <si>
    <t>ID</t>
  </si>
  <si>
    <t>P1AC</t>
  </si>
  <si>
    <t>P1AP</t>
  </si>
  <si>
    <t>P1AP1</t>
  </si>
  <si>
    <t>P1AP11</t>
  </si>
  <si>
    <t>P1AP12</t>
  </si>
  <si>
    <t>P1AP2</t>
  </si>
  <si>
    <t>P1AP21</t>
  </si>
  <si>
    <t>P1AP22</t>
  </si>
  <si>
    <t>P1AP3</t>
  </si>
  <si>
    <t>P1AP31</t>
  </si>
  <si>
    <t>P1AP32</t>
  </si>
  <si>
    <t>P1AS</t>
  </si>
  <si>
    <t>P1AS1</t>
  </si>
  <si>
    <t>P1AS11</t>
  </si>
  <si>
    <t>P1AS12</t>
  </si>
  <si>
    <t>1.1.2.1.3</t>
  </si>
  <si>
    <t>P1AS13</t>
  </si>
  <si>
    <t>P1AS2</t>
  </si>
  <si>
    <t>P1AS21</t>
  </si>
  <si>
    <t>P1AS22</t>
  </si>
  <si>
    <t>P1AS23</t>
  </si>
  <si>
    <t>P1AS3</t>
  </si>
  <si>
    <t>P1AS31</t>
  </si>
  <si>
    <t>P1AS32</t>
  </si>
  <si>
    <t>P1AS33</t>
  </si>
  <si>
    <t>LBNL</t>
  </si>
  <si>
    <t>1.1.1.2</t>
  </si>
  <si>
    <t>1.1.1.2.1</t>
  </si>
  <si>
    <t>1.1.1.2.2</t>
  </si>
  <si>
    <t>1.1.1.2.3</t>
  </si>
  <si>
    <t xml:space="preserve">  1.1.1.2.3</t>
  </si>
  <si>
    <t>1.1.1.4</t>
  </si>
  <si>
    <t>1.1.1.4.1</t>
  </si>
  <si>
    <t>1.1.1.4.2</t>
  </si>
  <si>
    <t>1.1.3</t>
  </si>
  <si>
    <t>1.1.3.1</t>
  </si>
  <si>
    <t>1.1.3.4</t>
  </si>
  <si>
    <t>1.1.3.4.1</t>
  </si>
  <si>
    <t>1.1.3.4.2</t>
  </si>
  <si>
    <t>1.1.3.4.3</t>
  </si>
  <si>
    <t>1.1.3.5.</t>
  </si>
  <si>
    <t>1.1.3.5.1</t>
  </si>
  <si>
    <t>1.1.3.5.2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</si>
  <si>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</si>
  <si>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</si>
  <si>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</si>
  <si>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</si>
  <si>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</si>
  <si>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</si>
  <si>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</si>
  <si>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</si>
  <si>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1.1.3.6</t>
  </si>
  <si>
    <t>1.1.3.6.1</t>
  </si>
  <si>
    <t>1.1.3.6.2</t>
  </si>
  <si>
    <t>1.1.3.6.3</t>
  </si>
  <si>
    <t>1.1.3.10</t>
  </si>
  <si>
    <t>1.1.3.3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</si>
</sst>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center"/>
    </xf>
    <xf numFmtId="1" fontId="0" fillId="0" borderId="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5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64" fontId="0" fillId="0" borderId="4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164" fontId="0" fillId="0" borderId="9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L4" sqref="L4"/>
    </sheetView>
  </sheetViews>
  <sheetFormatPr defaultColWidth="9.140625" defaultRowHeight="12.75"/>
  <sheetData>
    <row r="1" spans="1:12" ht="12.75">
      <c r="A1" s="22" t="s">
        <v>64</v>
      </c>
      <c r="B1" s="3"/>
      <c r="C1" s="1"/>
      <c r="D1" s="2"/>
      <c r="E1" s="2"/>
      <c r="F1" s="3"/>
      <c r="G1" s="1"/>
      <c r="H1" s="2"/>
      <c r="I1" s="3"/>
      <c r="J1" s="15"/>
      <c r="K1" s="15" t="s">
        <v>11</v>
      </c>
      <c r="L1" s="21"/>
    </row>
    <row r="2" spans="1:12" ht="12.75">
      <c r="A2" s="4" t="s">
        <v>37</v>
      </c>
      <c r="B2" s="11"/>
      <c r="C2" s="82" t="s">
        <v>0</v>
      </c>
      <c r="D2" s="83"/>
      <c r="E2" s="83"/>
      <c r="F2" s="84"/>
      <c r="G2" s="82" t="s">
        <v>4</v>
      </c>
      <c r="H2" s="83"/>
      <c r="I2" s="84"/>
      <c r="J2" s="16" t="s">
        <v>8</v>
      </c>
      <c r="K2" s="16" t="s">
        <v>10</v>
      </c>
      <c r="L2" s="18"/>
    </row>
    <row r="3" spans="1:12" ht="12.75">
      <c r="A3" s="26" t="s">
        <v>38</v>
      </c>
      <c r="B3" s="27" t="s">
        <v>13</v>
      </c>
      <c r="C3" s="26" t="s">
        <v>1</v>
      </c>
      <c r="D3" s="28" t="s">
        <v>2</v>
      </c>
      <c r="E3" s="28" t="s">
        <v>3</v>
      </c>
      <c r="F3" s="27" t="s">
        <v>7</v>
      </c>
      <c r="G3" s="26" t="s">
        <v>6</v>
      </c>
      <c r="H3" s="28" t="s">
        <v>5</v>
      </c>
      <c r="I3" s="27" t="s">
        <v>7</v>
      </c>
      <c r="J3" s="29" t="s">
        <v>9</v>
      </c>
      <c r="K3" s="29" t="s">
        <v>12</v>
      </c>
      <c r="L3" s="29" t="s">
        <v>36</v>
      </c>
    </row>
    <row r="4" spans="1:12" ht="12.75">
      <c r="A4" s="9" t="s">
        <v>39</v>
      </c>
      <c r="B4" s="23">
        <v>1.1</v>
      </c>
      <c r="C4" s="6">
        <f>C6+C17</f>
        <v>419.49999999999994</v>
      </c>
      <c r="D4" s="7">
        <f aca="true" t="shared" si="0" ref="D4:L4">D6+D17</f>
        <v>268.3</v>
      </c>
      <c r="E4" s="7">
        <f t="shared" si="0"/>
        <v>350.1</v>
      </c>
      <c r="F4" s="8">
        <f t="shared" si="0"/>
        <v>1037.9</v>
      </c>
      <c r="G4" s="6">
        <f t="shared" si="0"/>
        <v>743.9</v>
      </c>
      <c r="H4" s="7">
        <f t="shared" si="0"/>
        <v>643.8</v>
      </c>
      <c r="I4" s="8">
        <f t="shared" si="0"/>
        <v>1387.8000000000002</v>
      </c>
      <c r="J4" s="17">
        <f t="shared" si="0"/>
        <v>349.90000000000003</v>
      </c>
      <c r="K4" s="17">
        <f t="shared" si="0"/>
        <v>349.845</v>
      </c>
      <c r="L4" s="17">
        <f t="shared" si="0"/>
        <v>0.05500000000002103</v>
      </c>
    </row>
    <row r="5" spans="1:12" ht="12.75">
      <c r="A5" s="9"/>
      <c r="B5" s="23"/>
      <c r="C5" s="9"/>
      <c r="D5" s="10"/>
      <c r="E5" s="10"/>
      <c r="F5" s="11"/>
      <c r="G5" s="9"/>
      <c r="H5" s="10"/>
      <c r="I5" s="11"/>
      <c r="J5" s="18"/>
      <c r="K5" s="18"/>
      <c r="L5" s="18"/>
    </row>
    <row r="6" spans="1:12" ht="12.75">
      <c r="A6" s="9" t="s">
        <v>40</v>
      </c>
      <c r="B6" s="11" t="s">
        <v>14</v>
      </c>
      <c r="C6" s="6">
        <f>C7+C10+C13</f>
        <v>419.49999999999994</v>
      </c>
      <c r="D6" s="7">
        <f>D7+D10+D13</f>
        <v>80.5</v>
      </c>
      <c r="E6" s="7">
        <f>E7+E10+E13</f>
        <v>303.8</v>
      </c>
      <c r="F6" s="8">
        <f aca="true" t="shared" si="1" ref="F6:L6">F7+F10+F13</f>
        <v>803.8000000000001</v>
      </c>
      <c r="G6" s="6">
        <v>722.8</v>
      </c>
      <c r="H6" s="7">
        <v>362.3</v>
      </c>
      <c r="I6" s="8">
        <f t="shared" si="1"/>
        <v>1085.2</v>
      </c>
      <c r="J6" s="17">
        <f t="shared" si="1"/>
        <v>281.40000000000003</v>
      </c>
      <c r="K6" s="17">
        <f t="shared" si="1"/>
        <v>209</v>
      </c>
      <c r="L6" s="17">
        <f t="shared" si="1"/>
        <v>72.40000000000002</v>
      </c>
    </row>
    <row r="7" spans="1:12" ht="12.75">
      <c r="A7" s="9" t="s">
        <v>41</v>
      </c>
      <c r="B7" s="5" t="s">
        <v>15</v>
      </c>
      <c r="C7" s="6">
        <f>C8+C9</f>
        <v>188.39999999999998</v>
      </c>
      <c r="D7" s="7">
        <f aca="true" t="shared" si="2" ref="D7:L7">D8+D9</f>
        <v>0</v>
      </c>
      <c r="E7" s="7">
        <f t="shared" si="2"/>
        <v>303.8</v>
      </c>
      <c r="F7" s="8">
        <f t="shared" si="2"/>
        <v>492.2</v>
      </c>
      <c r="G7" s="6">
        <f t="shared" si="2"/>
        <v>513.5</v>
      </c>
      <c r="H7" s="7">
        <f t="shared" si="2"/>
        <v>73.6</v>
      </c>
      <c r="I7" s="8">
        <f t="shared" si="2"/>
        <v>587.1</v>
      </c>
      <c r="J7" s="17">
        <f t="shared" si="2"/>
        <v>94.90000000000003</v>
      </c>
      <c r="K7" s="17">
        <f t="shared" si="2"/>
        <v>52.5</v>
      </c>
      <c r="L7" s="17">
        <f t="shared" si="2"/>
        <v>42.400000000000034</v>
      </c>
    </row>
    <row r="8" spans="1:12" ht="12.75">
      <c r="A8" s="9" t="s">
        <v>42</v>
      </c>
      <c r="B8" s="24" t="s">
        <v>16</v>
      </c>
      <c r="C8" s="6">
        <v>104.8</v>
      </c>
      <c r="D8" s="7">
        <v>0</v>
      </c>
      <c r="E8" s="7">
        <v>113</v>
      </c>
      <c r="F8" s="11">
        <f>SUM(C8:E8)</f>
        <v>217.8</v>
      </c>
      <c r="G8" s="9">
        <v>246</v>
      </c>
      <c r="H8" s="10">
        <v>0</v>
      </c>
      <c r="I8" s="11">
        <f>G8+H8</f>
        <v>246</v>
      </c>
      <c r="J8" s="18">
        <f>I8-F8</f>
        <v>28.19999999999999</v>
      </c>
      <c r="K8" s="18">
        <v>27.2</v>
      </c>
      <c r="L8" s="18">
        <f>J8-K8</f>
        <v>0.9999999999999893</v>
      </c>
    </row>
    <row r="9" spans="1:12" ht="12.75">
      <c r="A9" s="9" t="s">
        <v>43</v>
      </c>
      <c r="B9" s="24" t="s">
        <v>17</v>
      </c>
      <c r="C9" s="9">
        <v>83.6</v>
      </c>
      <c r="D9" s="10">
        <v>0</v>
      </c>
      <c r="E9" s="10">
        <v>190.8</v>
      </c>
      <c r="F9" s="11">
        <f>SUM(C9:E9)</f>
        <v>274.4</v>
      </c>
      <c r="G9" s="9">
        <v>267.5</v>
      </c>
      <c r="H9" s="10">
        <v>73.6</v>
      </c>
      <c r="I9" s="11">
        <f>G9+H9</f>
        <v>341.1</v>
      </c>
      <c r="J9" s="18">
        <f>I9-F9</f>
        <v>66.70000000000005</v>
      </c>
      <c r="K9" s="18">
        <v>25.3</v>
      </c>
      <c r="L9" s="18">
        <f>J9-K9</f>
        <v>41.40000000000005</v>
      </c>
    </row>
    <row r="10" spans="1:12" ht="12.75">
      <c r="A10" s="9" t="s">
        <v>44</v>
      </c>
      <c r="B10" s="5" t="s">
        <v>18</v>
      </c>
      <c r="C10" s="9">
        <f>C11+C12</f>
        <v>113.9</v>
      </c>
      <c r="D10" s="10">
        <f aca="true" t="shared" si="3" ref="D10:L10">D11+D12</f>
        <v>80.5</v>
      </c>
      <c r="E10" s="10">
        <f t="shared" si="3"/>
        <v>0</v>
      </c>
      <c r="F10" s="11">
        <f t="shared" si="3"/>
        <v>194.4</v>
      </c>
      <c r="G10" s="9">
        <f t="shared" si="3"/>
        <v>173.8</v>
      </c>
      <c r="H10" s="10">
        <f t="shared" si="3"/>
        <v>141.2</v>
      </c>
      <c r="I10" s="11">
        <f t="shared" si="3"/>
        <v>315</v>
      </c>
      <c r="J10" s="18">
        <f t="shared" si="3"/>
        <v>120.6</v>
      </c>
      <c r="K10" s="18">
        <f t="shared" si="3"/>
        <v>95.4</v>
      </c>
      <c r="L10" s="18">
        <f t="shared" si="3"/>
        <v>25.199999999999992</v>
      </c>
    </row>
    <row r="11" spans="1:12" ht="12.75">
      <c r="A11" s="9" t="s">
        <v>45</v>
      </c>
      <c r="B11" s="24" t="s">
        <v>19</v>
      </c>
      <c r="C11" s="9">
        <v>87.9</v>
      </c>
      <c r="D11" s="10">
        <v>0</v>
      </c>
      <c r="E11" s="10">
        <v>0</v>
      </c>
      <c r="F11" s="11">
        <f>SUM(C11:E11)</f>
        <v>87.9</v>
      </c>
      <c r="G11" s="9">
        <v>173.8</v>
      </c>
      <c r="H11" s="10">
        <v>0</v>
      </c>
      <c r="I11" s="11">
        <f>G11+H11</f>
        <v>173.8</v>
      </c>
      <c r="J11" s="18">
        <f>I11-F11</f>
        <v>85.9</v>
      </c>
      <c r="K11" s="18">
        <v>85.2</v>
      </c>
      <c r="L11" s="18">
        <f>J11-K11</f>
        <v>0.7000000000000028</v>
      </c>
    </row>
    <row r="12" spans="1:12" ht="12.75">
      <c r="A12" s="9" t="s">
        <v>46</v>
      </c>
      <c r="B12" s="24" t="s">
        <v>20</v>
      </c>
      <c r="C12" s="9">
        <v>26</v>
      </c>
      <c r="D12" s="10">
        <v>80.5</v>
      </c>
      <c r="E12" s="10">
        <v>0</v>
      </c>
      <c r="F12" s="11">
        <f>SUM(C12:E12)</f>
        <v>106.5</v>
      </c>
      <c r="G12" s="9">
        <v>0</v>
      </c>
      <c r="H12" s="10">
        <v>141.2</v>
      </c>
      <c r="I12" s="11">
        <f>G12+H12</f>
        <v>141.2</v>
      </c>
      <c r="J12" s="18">
        <f>I12-F12</f>
        <v>34.69999999999999</v>
      </c>
      <c r="K12" s="18">
        <v>10.2</v>
      </c>
      <c r="L12" s="18">
        <f>J12-K12</f>
        <v>24.49999999999999</v>
      </c>
    </row>
    <row r="13" spans="1:12" ht="12.75">
      <c r="A13" s="9" t="s">
        <v>47</v>
      </c>
      <c r="B13" s="5" t="s">
        <v>21</v>
      </c>
      <c r="C13" s="9">
        <f>C14+C15</f>
        <v>117.2</v>
      </c>
      <c r="D13" s="10">
        <f aca="true" t="shared" si="4" ref="D13:L13">D14+D15</f>
        <v>0</v>
      </c>
      <c r="E13" s="10">
        <f t="shared" si="4"/>
        <v>0</v>
      </c>
      <c r="F13" s="11">
        <f t="shared" si="4"/>
        <v>117.2</v>
      </c>
      <c r="G13" s="9">
        <f t="shared" si="4"/>
        <v>35.5</v>
      </c>
      <c r="H13" s="10">
        <f t="shared" si="4"/>
        <v>147.6</v>
      </c>
      <c r="I13" s="11">
        <f t="shared" si="4"/>
        <v>183.1</v>
      </c>
      <c r="J13" s="18">
        <f t="shared" si="4"/>
        <v>65.9</v>
      </c>
      <c r="K13" s="18">
        <f t="shared" si="4"/>
        <v>61.1</v>
      </c>
      <c r="L13" s="18">
        <f t="shared" si="4"/>
        <v>4.800000000000001</v>
      </c>
    </row>
    <row r="14" spans="1:12" ht="12.75">
      <c r="A14" s="9" t="s">
        <v>48</v>
      </c>
      <c r="B14" s="24" t="s">
        <v>22</v>
      </c>
      <c r="C14" s="9">
        <v>31.7</v>
      </c>
      <c r="D14" s="10">
        <v>0</v>
      </c>
      <c r="E14" s="10">
        <v>0</v>
      </c>
      <c r="F14" s="11">
        <f>SUM(C14:E14)</f>
        <v>31.7</v>
      </c>
      <c r="G14" s="9">
        <v>35.5</v>
      </c>
      <c r="H14" s="10">
        <v>16.1</v>
      </c>
      <c r="I14" s="11">
        <f>G14+H14</f>
        <v>51.6</v>
      </c>
      <c r="J14" s="18">
        <f>I14-F14</f>
        <v>19.900000000000002</v>
      </c>
      <c r="K14" s="18">
        <v>20</v>
      </c>
      <c r="L14" s="18">
        <f>J14-K14</f>
        <v>-0.09999999999999787</v>
      </c>
    </row>
    <row r="15" spans="1:12" ht="12.75">
      <c r="A15" s="9" t="s">
        <v>49</v>
      </c>
      <c r="B15" s="24" t="s">
        <v>23</v>
      </c>
      <c r="C15" s="9">
        <v>85.5</v>
      </c>
      <c r="D15" s="10">
        <v>0</v>
      </c>
      <c r="E15" s="10">
        <v>0</v>
      </c>
      <c r="F15" s="11">
        <f>SUM(C15:E15)</f>
        <v>85.5</v>
      </c>
      <c r="G15" s="9">
        <v>0</v>
      </c>
      <c r="H15" s="10">
        <v>131.5</v>
      </c>
      <c r="I15" s="11">
        <f>G15+H15</f>
        <v>131.5</v>
      </c>
      <c r="J15" s="18">
        <f>I15-F15</f>
        <v>46</v>
      </c>
      <c r="K15" s="18">
        <v>41.1</v>
      </c>
      <c r="L15" s="18">
        <f>J15-K15</f>
        <v>4.899999999999999</v>
      </c>
    </row>
    <row r="16" spans="1:12" ht="12.75">
      <c r="A16" s="9"/>
      <c r="B16" s="11"/>
      <c r="C16" s="9"/>
      <c r="D16" s="10"/>
      <c r="E16" s="10"/>
      <c r="F16" s="11"/>
      <c r="G16" s="9"/>
      <c r="H16" s="10"/>
      <c r="I16" s="11"/>
      <c r="J16" s="18"/>
      <c r="K16" s="18"/>
      <c r="L16" s="18"/>
    </row>
    <row r="17" spans="1:12" ht="12.75">
      <c r="A17" s="9" t="s">
        <v>50</v>
      </c>
      <c r="B17" s="11" t="s">
        <v>24</v>
      </c>
      <c r="C17" s="9">
        <f>C18+C22+C26</f>
        <v>0</v>
      </c>
      <c r="D17" s="10">
        <f aca="true" t="shared" si="5" ref="D17:L17">D18+D22+D26</f>
        <v>187.8</v>
      </c>
      <c r="E17" s="10">
        <f t="shared" si="5"/>
        <v>46.3</v>
      </c>
      <c r="F17" s="11">
        <f t="shared" si="5"/>
        <v>234.1</v>
      </c>
      <c r="G17" s="9">
        <f t="shared" si="5"/>
        <v>21.1</v>
      </c>
      <c r="H17" s="10">
        <f t="shared" si="5"/>
        <v>281.5</v>
      </c>
      <c r="I17" s="11">
        <f t="shared" si="5"/>
        <v>302.6</v>
      </c>
      <c r="J17" s="18">
        <f t="shared" si="5"/>
        <v>68.50000000000001</v>
      </c>
      <c r="K17" s="17">
        <f t="shared" si="5"/>
        <v>140.84500000000003</v>
      </c>
      <c r="L17" s="17">
        <f t="shared" si="5"/>
        <v>-72.345</v>
      </c>
    </row>
    <row r="18" spans="1:12" ht="12.75">
      <c r="A18" s="9" t="s">
        <v>51</v>
      </c>
      <c r="B18" s="5" t="s">
        <v>25</v>
      </c>
      <c r="C18" s="9">
        <f>C19+C20+C21</f>
        <v>0</v>
      </c>
      <c r="D18" s="10">
        <f aca="true" t="shared" si="6" ref="D18:L18">D19+D20+D21</f>
        <v>0</v>
      </c>
      <c r="E18" s="10">
        <f t="shared" si="6"/>
        <v>46.3</v>
      </c>
      <c r="F18" s="11">
        <f t="shared" si="6"/>
        <v>46.3</v>
      </c>
      <c r="G18" s="9">
        <f t="shared" si="6"/>
        <v>0</v>
      </c>
      <c r="H18" s="10">
        <f t="shared" si="6"/>
        <v>140</v>
      </c>
      <c r="I18" s="11">
        <f t="shared" si="6"/>
        <v>140</v>
      </c>
      <c r="J18" s="18">
        <f t="shared" si="6"/>
        <v>93.70000000000002</v>
      </c>
      <c r="K18" s="18">
        <f t="shared" si="6"/>
        <v>89.30000000000001</v>
      </c>
      <c r="L18" s="18">
        <f t="shared" si="6"/>
        <v>4.400000000000007</v>
      </c>
    </row>
    <row r="19" spans="1:12" ht="12.75">
      <c r="A19" s="9" t="s">
        <v>52</v>
      </c>
      <c r="B19" s="24" t="s">
        <v>26</v>
      </c>
      <c r="C19" s="9"/>
      <c r="D19" s="10">
        <v>0</v>
      </c>
      <c r="E19" s="10">
        <v>46.3</v>
      </c>
      <c r="F19" s="11">
        <f>SUM(C19:E19)</f>
        <v>46.3</v>
      </c>
      <c r="G19" s="9">
        <v>0</v>
      </c>
      <c r="H19" s="10">
        <v>121.4</v>
      </c>
      <c r="I19" s="11">
        <f>G19+H19</f>
        <v>121.4</v>
      </c>
      <c r="J19" s="18">
        <f>I19-F19</f>
        <v>75.10000000000001</v>
      </c>
      <c r="K19" s="18">
        <v>74.7</v>
      </c>
      <c r="L19" s="18">
        <f>J19-K19</f>
        <v>0.4000000000000057</v>
      </c>
    </row>
    <row r="20" spans="1:12" ht="12.75">
      <c r="A20" s="9" t="s">
        <v>53</v>
      </c>
      <c r="B20" s="24" t="s">
        <v>28</v>
      </c>
      <c r="C20" s="9"/>
      <c r="D20" s="10">
        <v>0</v>
      </c>
      <c r="E20" s="10"/>
      <c r="F20" s="11">
        <f>SUM(C20:E20)</f>
        <v>0</v>
      </c>
      <c r="G20" s="9">
        <v>0</v>
      </c>
      <c r="H20" s="10">
        <v>18.6</v>
      </c>
      <c r="I20" s="11">
        <f>G20+H20</f>
        <v>18.6</v>
      </c>
      <c r="J20" s="18">
        <f>I20-F20</f>
        <v>18.6</v>
      </c>
      <c r="K20" s="18">
        <v>15.9</v>
      </c>
      <c r="L20" s="18">
        <f>J20-K20</f>
        <v>2.700000000000001</v>
      </c>
    </row>
    <row r="21" spans="1:12" ht="12.75">
      <c r="A21" s="9" t="s">
        <v>55</v>
      </c>
      <c r="B21" s="24" t="s">
        <v>54</v>
      </c>
      <c r="C21" s="9"/>
      <c r="D21" s="10">
        <v>0</v>
      </c>
      <c r="E21" s="10"/>
      <c r="F21" s="11">
        <f>SUM(C21:E21)</f>
        <v>0</v>
      </c>
      <c r="G21" s="9">
        <v>0</v>
      </c>
      <c r="H21" s="10">
        <v>0</v>
      </c>
      <c r="I21" s="11">
        <f>G21+H21</f>
        <v>0</v>
      </c>
      <c r="J21" s="18">
        <f>I21-F21</f>
        <v>0</v>
      </c>
      <c r="K21" s="18">
        <v>-1.3</v>
      </c>
      <c r="L21" s="18">
        <f>J21-K21</f>
        <v>1.3</v>
      </c>
    </row>
    <row r="22" spans="1:12" ht="12.75">
      <c r="A22" s="9" t="s">
        <v>56</v>
      </c>
      <c r="B22" s="5" t="s">
        <v>27</v>
      </c>
      <c r="C22" s="9">
        <f>C23+C24+C25</f>
        <v>0</v>
      </c>
      <c r="D22" s="10">
        <f aca="true" t="shared" si="7" ref="D22:L22">D23+D24+D25</f>
        <v>79</v>
      </c>
      <c r="E22" s="10">
        <f t="shared" si="7"/>
        <v>0</v>
      </c>
      <c r="F22" s="11">
        <f t="shared" si="7"/>
        <v>79</v>
      </c>
      <c r="G22" s="9">
        <f t="shared" si="7"/>
        <v>6.3</v>
      </c>
      <c r="H22" s="10">
        <f t="shared" si="7"/>
        <v>22.9</v>
      </c>
      <c r="I22" s="11">
        <f t="shared" si="7"/>
        <v>29.2</v>
      </c>
      <c r="J22" s="18">
        <f t="shared" si="7"/>
        <v>-49.800000000000004</v>
      </c>
      <c r="K22" s="17">
        <f t="shared" si="7"/>
        <v>-20.755</v>
      </c>
      <c r="L22" s="17">
        <f t="shared" si="7"/>
        <v>-29.045000000000005</v>
      </c>
    </row>
    <row r="23" spans="1:12" ht="12.75">
      <c r="A23" s="9" t="s">
        <v>57</v>
      </c>
      <c r="B23" s="24" t="s">
        <v>29</v>
      </c>
      <c r="C23" s="9"/>
      <c r="D23" s="10">
        <v>0</v>
      </c>
      <c r="E23" s="10"/>
      <c r="F23" s="11">
        <f>SUM(C23:E23)</f>
        <v>0</v>
      </c>
      <c r="G23" s="9">
        <v>0</v>
      </c>
      <c r="H23" s="10">
        <v>0</v>
      </c>
      <c r="I23" s="11">
        <f>G23+H23</f>
        <v>0</v>
      </c>
      <c r="J23" s="18">
        <f>I23-F23</f>
        <v>0</v>
      </c>
      <c r="K23" s="20">
        <v>-20.755</v>
      </c>
      <c r="L23" s="17">
        <f>J23-K23</f>
        <v>20.755</v>
      </c>
    </row>
    <row r="24" spans="1:12" ht="12.75">
      <c r="A24" s="9" t="s">
        <v>58</v>
      </c>
      <c r="B24" s="24" t="s">
        <v>30</v>
      </c>
      <c r="C24" s="9"/>
      <c r="D24" s="10">
        <v>24.8</v>
      </c>
      <c r="E24" s="10"/>
      <c r="F24" s="11">
        <f>SUM(C24:E24)</f>
        <v>24.8</v>
      </c>
      <c r="G24" s="9">
        <v>0</v>
      </c>
      <c r="H24" s="10">
        <v>4.5</v>
      </c>
      <c r="I24" s="11">
        <f>G24+H24</f>
        <v>4.5</v>
      </c>
      <c r="J24" s="18">
        <f>I24-F24</f>
        <v>-20.3</v>
      </c>
      <c r="K24" s="18">
        <v>0</v>
      </c>
      <c r="L24" s="18">
        <f>J24-K24</f>
        <v>-20.3</v>
      </c>
    </row>
    <row r="25" spans="1:12" ht="12.75">
      <c r="A25" s="9" t="s">
        <v>59</v>
      </c>
      <c r="B25" s="24" t="s">
        <v>31</v>
      </c>
      <c r="C25" s="9"/>
      <c r="D25" s="10">
        <v>54.2</v>
      </c>
      <c r="E25" s="10"/>
      <c r="F25" s="11">
        <f>SUM(C25:E25)</f>
        <v>54.2</v>
      </c>
      <c r="G25" s="9">
        <v>6.3</v>
      </c>
      <c r="H25" s="10">
        <v>18.4</v>
      </c>
      <c r="I25" s="11">
        <f>G25+H25</f>
        <v>24.7</v>
      </c>
      <c r="J25" s="18">
        <f>I25-F25</f>
        <v>-29.500000000000004</v>
      </c>
      <c r="K25" s="18">
        <v>0</v>
      </c>
      <c r="L25" s="18">
        <f>J25-K25</f>
        <v>-29.500000000000004</v>
      </c>
    </row>
    <row r="26" spans="1:12" ht="12.75">
      <c r="A26" s="9" t="s">
        <v>60</v>
      </c>
      <c r="B26" s="5" t="s">
        <v>32</v>
      </c>
      <c r="C26" s="9">
        <f>C27+C28+C29</f>
        <v>0</v>
      </c>
      <c r="D26" s="10">
        <f aca="true" t="shared" si="8" ref="D26:L26">D27+D28+D29</f>
        <v>108.8</v>
      </c>
      <c r="E26" s="10">
        <f t="shared" si="8"/>
        <v>0</v>
      </c>
      <c r="F26" s="11">
        <f t="shared" si="8"/>
        <v>108.8</v>
      </c>
      <c r="G26" s="9">
        <f t="shared" si="8"/>
        <v>14.8</v>
      </c>
      <c r="H26" s="10">
        <f t="shared" si="8"/>
        <v>118.6</v>
      </c>
      <c r="I26" s="11">
        <f t="shared" si="8"/>
        <v>133.4</v>
      </c>
      <c r="J26" s="18">
        <f t="shared" si="8"/>
        <v>24.600000000000005</v>
      </c>
      <c r="K26" s="18">
        <f t="shared" si="8"/>
        <v>72.30000000000001</v>
      </c>
      <c r="L26" s="18">
        <f t="shared" si="8"/>
        <v>-47.699999999999996</v>
      </c>
    </row>
    <row r="27" spans="1:12" ht="12.75">
      <c r="A27" s="9" t="s">
        <v>61</v>
      </c>
      <c r="B27" s="24" t="s">
        <v>33</v>
      </c>
      <c r="C27" s="9"/>
      <c r="D27" s="10">
        <v>73</v>
      </c>
      <c r="E27" s="10"/>
      <c r="F27" s="11">
        <f>SUM(C27:E27)</f>
        <v>73</v>
      </c>
      <c r="G27" s="9">
        <v>0</v>
      </c>
      <c r="H27" s="10">
        <v>52.1</v>
      </c>
      <c r="I27" s="11">
        <f>G27+H27</f>
        <v>52.1</v>
      </c>
      <c r="J27" s="18">
        <f>I27-F27</f>
        <v>-20.9</v>
      </c>
      <c r="K27" s="18">
        <v>34.2</v>
      </c>
      <c r="L27" s="18">
        <f>J27-K27</f>
        <v>-55.1</v>
      </c>
    </row>
    <row r="28" spans="1:12" ht="12.75">
      <c r="A28" s="9" t="s">
        <v>62</v>
      </c>
      <c r="B28" s="24" t="s">
        <v>34</v>
      </c>
      <c r="C28" s="9"/>
      <c r="D28" s="10">
        <v>0</v>
      </c>
      <c r="E28" s="10"/>
      <c r="F28" s="11">
        <f>SUM(C28:E28)</f>
        <v>0</v>
      </c>
      <c r="G28" s="9">
        <v>0</v>
      </c>
      <c r="H28" s="10">
        <v>56</v>
      </c>
      <c r="I28" s="11">
        <f>G28+H28</f>
        <v>56</v>
      </c>
      <c r="J28" s="18">
        <f>I28-F28</f>
        <v>56</v>
      </c>
      <c r="K28" s="18">
        <v>14</v>
      </c>
      <c r="L28" s="18">
        <f>J28-K28</f>
        <v>42</v>
      </c>
    </row>
    <row r="29" spans="1:12" ht="12.75">
      <c r="A29" s="12" t="s">
        <v>63</v>
      </c>
      <c r="B29" s="25" t="s">
        <v>35</v>
      </c>
      <c r="C29" s="12"/>
      <c r="D29" s="13">
        <v>35.8</v>
      </c>
      <c r="E29" s="13"/>
      <c r="F29" s="14">
        <f>SUM(C29:E29)</f>
        <v>35.8</v>
      </c>
      <c r="G29" s="12">
        <v>14.8</v>
      </c>
      <c r="H29" s="13">
        <v>10.5</v>
      </c>
      <c r="I29" s="14">
        <f>G29+H29</f>
        <v>25.3</v>
      </c>
      <c r="J29" s="19">
        <f>I29-F29</f>
        <v>-10.499999999999996</v>
      </c>
      <c r="K29" s="19">
        <v>24.1</v>
      </c>
      <c r="L29" s="19">
        <f>J29-K29</f>
        <v>-34.599999999999994</v>
      </c>
    </row>
  </sheetData>
  <mergeCells count="2">
    <mergeCell ref="G2:I2"/>
    <mergeCell ref="C2:F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N24" sqref="N24"/>
    </sheetView>
  </sheetViews>
  <sheetFormatPr defaultColWidth="9.140625" defaultRowHeight="12.75"/>
  <sheetData>
    <row r="1" spans="1:11" ht="12.75">
      <c r="A1" s="21"/>
      <c r="B1" s="1"/>
      <c r="C1" s="2"/>
      <c r="D1" s="2"/>
      <c r="E1" s="3"/>
      <c r="F1" s="1"/>
      <c r="G1" s="2"/>
      <c r="H1" s="3"/>
      <c r="I1" s="15"/>
      <c r="J1" s="15" t="s">
        <v>11</v>
      </c>
      <c r="K1" s="21"/>
    </row>
    <row r="2" spans="1:11" ht="12.75">
      <c r="A2" s="18"/>
      <c r="B2" s="82" t="s">
        <v>0</v>
      </c>
      <c r="C2" s="83"/>
      <c r="D2" s="83"/>
      <c r="E2" s="84"/>
      <c r="F2" s="82" t="s">
        <v>4</v>
      </c>
      <c r="G2" s="83"/>
      <c r="H2" s="84"/>
      <c r="I2" s="16" t="s">
        <v>8</v>
      </c>
      <c r="J2" s="16" t="s">
        <v>10</v>
      </c>
      <c r="K2" s="18"/>
    </row>
    <row r="3" spans="1:11" ht="12.75">
      <c r="A3" s="29" t="s">
        <v>13</v>
      </c>
      <c r="B3" s="26" t="s">
        <v>1</v>
      </c>
      <c r="C3" s="28" t="s">
        <v>2</v>
      </c>
      <c r="D3" s="28" t="s">
        <v>3</v>
      </c>
      <c r="E3" s="27" t="s">
        <v>7</v>
      </c>
      <c r="F3" s="26" t="s">
        <v>6</v>
      </c>
      <c r="G3" s="28" t="s">
        <v>5</v>
      </c>
      <c r="H3" s="27" t="s">
        <v>7</v>
      </c>
      <c r="I3" s="29" t="s">
        <v>9</v>
      </c>
      <c r="J3" s="29" t="s">
        <v>12</v>
      </c>
      <c r="K3" s="29" t="s">
        <v>36</v>
      </c>
    </row>
    <row r="4" spans="1:11" ht="12.75">
      <c r="A4" s="43">
        <v>1.1</v>
      </c>
      <c r="B4" s="2">
        <f>B6</f>
        <v>45</v>
      </c>
      <c r="C4" s="2">
        <f aca="true" t="shared" si="0" ref="C4:K4">C6</f>
        <v>0</v>
      </c>
      <c r="D4" s="2">
        <f t="shared" si="0"/>
        <v>0</v>
      </c>
      <c r="E4" s="51">
        <f aca="true" t="shared" si="1" ref="E4:E9">B4+C4+D4</f>
        <v>45</v>
      </c>
      <c r="F4" s="2">
        <f t="shared" si="0"/>
        <v>166.2</v>
      </c>
      <c r="G4" s="2">
        <f t="shared" si="0"/>
        <v>0</v>
      </c>
      <c r="H4" s="3">
        <f t="shared" si="0"/>
        <v>166.2</v>
      </c>
      <c r="I4" s="21">
        <f t="shared" si="0"/>
        <v>121.2</v>
      </c>
      <c r="J4" s="2">
        <f t="shared" si="0"/>
        <v>0</v>
      </c>
      <c r="K4" s="21">
        <f t="shared" si="0"/>
        <v>121.2</v>
      </c>
    </row>
    <row r="5" spans="1:11" ht="12.75">
      <c r="A5" s="44"/>
      <c r="B5" s="9"/>
      <c r="C5" s="10"/>
      <c r="D5" s="10"/>
      <c r="E5" s="49">
        <f>B5+C5+D5</f>
        <v>0</v>
      </c>
      <c r="F5" s="10"/>
      <c r="G5" s="31">
        <v>0</v>
      </c>
      <c r="H5" s="11"/>
      <c r="I5" s="18"/>
      <c r="J5" s="10"/>
      <c r="K5" s="18"/>
    </row>
    <row r="6" spans="1:11" ht="12.75">
      <c r="A6" s="18" t="s">
        <v>14</v>
      </c>
      <c r="B6" s="30">
        <f>B7+B10+B14</f>
        <v>45</v>
      </c>
      <c r="C6" s="31">
        <f>C7+C10+C14</f>
        <v>0</v>
      </c>
      <c r="D6" s="31">
        <f aca="true" t="shared" si="2" ref="D6:J6">D7+D10+D14</f>
        <v>0</v>
      </c>
      <c r="E6" s="49">
        <f t="shared" si="1"/>
        <v>45</v>
      </c>
      <c r="F6" s="7">
        <f t="shared" si="2"/>
        <v>166.2</v>
      </c>
      <c r="G6" s="31">
        <f t="shared" si="2"/>
        <v>0</v>
      </c>
      <c r="H6" s="8">
        <f t="shared" si="2"/>
        <v>166.2</v>
      </c>
      <c r="I6" s="34">
        <f t="shared" si="2"/>
        <v>121.2</v>
      </c>
      <c r="J6" s="31">
        <f t="shared" si="2"/>
        <v>0</v>
      </c>
      <c r="K6" s="34">
        <f>K7+K10+K14</f>
        <v>121.2</v>
      </c>
    </row>
    <row r="7" spans="1:11" ht="12.75">
      <c r="A7" s="45" t="s">
        <v>15</v>
      </c>
      <c r="B7" s="40">
        <v>0</v>
      </c>
      <c r="C7" s="41">
        <f aca="true" t="shared" si="3" ref="C7:K7">C8+C9</f>
        <v>0</v>
      </c>
      <c r="D7" s="41">
        <f t="shared" si="3"/>
        <v>0</v>
      </c>
      <c r="E7" s="49">
        <f t="shared" si="1"/>
        <v>0</v>
      </c>
      <c r="F7" s="41">
        <f t="shared" si="3"/>
        <v>0</v>
      </c>
      <c r="G7" s="41">
        <f t="shared" si="3"/>
        <v>0</v>
      </c>
      <c r="H7" s="46">
        <f t="shared" si="3"/>
        <v>0</v>
      </c>
      <c r="I7" s="53">
        <f t="shared" si="3"/>
        <v>0</v>
      </c>
      <c r="J7" s="41">
        <f t="shared" si="3"/>
        <v>0</v>
      </c>
      <c r="K7" s="53">
        <f t="shared" si="3"/>
        <v>0</v>
      </c>
    </row>
    <row r="8" spans="1:11" ht="12.75">
      <c r="A8" s="47" t="s">
        <v>16</v>
      </c>
      <c r="B8" s="30">
        <v>0</v>
      </c>
      <c r="C8" s="31">
        <v>0</v>
      </c>
      <c r="D8" s="31">
        <v>0</v>
      </c>
      <c r="E8" s="49">
        <f t="shared" si="1"/>
        <v>0</v>
      </c>
      <c r="F8" s="10">
        <v>0</v>
      </c>
      <c r="G8" s="31">
        <v>0</v>
      </c>
      <c r="H8" s="11">
        <f>F8+G8</f>
        <v>0</v>
      </c>
      <c r="I8" s="18">
        <f>H8-E8</f>
        <v>0</v>
      </c>
      <c r="J8" s="31">
        <v>0</v>
      </c>
      <c r="K8" s="18">
        <f>I8-J8</f>
        <v>0</v>
      </c>
    </row>
    <row r="9" spans="1:11" ht="12.75">
      <c r="A9" s="47" t="s">
        <v>17</v>
      </c>
      <c r="B9" s="9">
        <v>0</v>
      </c>
      <c r="C9" s="10">
        <v>0</v>
      </c>
      <c r="D9" s="31">
        <v>0</v>
      </c>
      <c r="E9" s="49">
        <f t="shared" si="1"/>
        <v>0</v>
      </c>
      <c r="F9" s="10">
        <v>0</v>
      </c>
      <c r="G9" s="31">
        <v>0</v>
      </c>
      <c r="H9" s="11">
        <f>F9+G9</f>
        <v>0</v>
      </c>
      <c r="I9" s="18">
        <f>H9-E9</f>
        <v>0</v>
      </c>
      <c r="J9" s="31">
        <v>0</v>
      </c>
      <c r="K9" s="18">
        <f>I9-J9</f>
        <v>0</v>
      </c>
    </row>
    <row r="10" spans="1:11" ht="12.75">
      <c r="A10" s="45" t="s">
        <v>65</v>
      </c>
      <c r="B10" s="42">
        <f aca="true" t="shared" si="4" ref="B10:K10">B11+B12+B13</f>
        <v>15</v>
      </c>
      <c r="C10" s="38">
        <f t="shared" si="4"/>
        <v>0</v>
      </c>
      <c r="D10" s="38">
        <f t="shared" si="4"/>
        <v>0</v>
      </c>
      <c r="E10" s="49">
        <f aca="true" t="shared" si="5" ref="E10:E16">B10+C10+D10</f>
        <v>15</v>
      </c>
      <c r="F10" s="38">
        <f>F13+F12+F11</f>
        <v>20.2</v>
      </c>
      <c r="G10" s="38">
        <f t="shared" si="4"/>
        <v>0</v>
      </c>
      <c r="H10" s="49">
        <f t="shared" si="4"/>
        <v>20.2</v>
      </c>
      <c r="I10" s="48">
        <f t="shared" si="4"/>
        <v>5.199999999999999</v>
      </c>
      <c r="J10" s="38">
        <f t="shared" si="4"/>
        <v>0</v>
      </c>
      <c r="K10" s="48">
        <f t="shared" si="4"/>
        <v>5.199999999999999</v>
      </c>
    </row>
    <row r="11" spans="1:11" ht="12.75">
      <c r="A11" s="47" t="s">
        <v>66</v>
      </c>
      <c r="B11" s="9">
        <v>0</v>
      </c>
      <c r="C11" s="10">
        <v>0</v>
      </c>
      <c r="D11" s="10">
        <v>0</v>
      </c>
      <c r="E11" s="49">
        <f t="shared" si="5"/>
        <v>0</v>
      </c>
      <c r="F11" s="10">
        <v>0</v>
      </c>
      <c r="G11" s="31">
        <v>0</v>
      </c>
      <c r="H11" s="11">
        <f>F11+G11</f>
        <v>0</v>
      </c>
      <c r="I11" s="34">
        <v>0</v>
      </c>
      <c r="J11" s="31">
        <v>0</v>
      </c>
      <c r="K11" s="18">
        <f>I11-J11</f>
        <v>0</v>
      </c>
    </row>
    <row r="12" spans="1:11" ht="12.75">
      <c r="A12" s="47" t="s">
        <v>67</v>
      </c>
      <c r="B12" s="9">
        <v>0</v>
      </c>
      <c r="C12" s="10">
        <v>0</v>
      </c>
      <c r="D12" s="10">
        <v>0</v>
      </c>
      <c r="E12" s="49">
        <f t="shared" si="5"/>
        <v>0</v>
      </c>
      <c r="F12" s="10">
        <v>0</v>
      </c>
      <c r="G12" s="31">
        <v>0</v>
      </c>
      <c r="H12" s="11">
        <f>F12+G12</f>
        <v>0</v>
      </c>
      <c r="I12" s="18">
        <f>H12-E12</f>
        <v>0</v>
      </c>
      <c r="J12" s="31">
        <v>0</v>
      </c>
      <c r="K12" s="18">
        <f>I12-J12</f>
        <v>0</v>
      </c>
    </row>
    <row r="13" spans="1:11" ht="12.75">
      <c r="A13" s="16" t="s">
        <v>69</v>
      </c>
      <c r="B13" s="10">
        <v>15</v>
      </c>
      <c r="C13" s="10">
        <v>0</v>
      </c>
      <c r="D13" s="10">
        <v>0</v>
      </c>
      <c r="E13" s="49">
        <f t="shared" si="5"/>
        <v>15</v>
      </c>
      <c r="F13" s="10">
        <v>20.2</v>
      </c>
      <c r="G13" s="10">
        <v>0</v>
      </c>
      <c r="H13" s="11">
        <f>F13+G13</f>
        <v>20.2</v>
      </c>
      <c r="I13" s="18">
        <f>H13-E13</f>
        <v>5.199999999999999</v>
      </c>
      <c r="J13" s="10">
        <v>0</v>
      </c>
      <c r="K13" s="18">
        <f>I13-J13</f>
        <v>5.199999999999999</v>
      </c>
    </row>
    <row r="14" spans="1:11" ht="12.75">
      <c r="A14" s="45" t="s">
        <v>18</v>
      </c>
      <c r="B14" s="38">
        <f>B15+B16</f>
        <v>30</v>
      </c>
      <c r="C14" s="38">
        <f>C15+C16</f>
        <v>0</v>
      </c>
      <c r="D14" s="38">
        <f aca="true" t="shared" si="6" ref="D14:K14">D15+D16</f>
        <v>0</v>
      </c>
      <c r="E14" s="49">
        <f t="shared" si="5"/>
        <v>30</v>
      </c>
      <c r="F14" s="38">
        <f t="shared" si="6"/>
        <v>146</v>
      </c>
      <c r="G14" s="38">
        <f t="shared" si="6"/>
        <v>0</v>
      </c>
      <c r="H14" s="49">
        <f>H15+H16</f>
        <v>146</v>
      </c>
      <c r="I14" s="48">
        <f t="shared" si="6"/>
        <v>116</v>
      </c>
      <c r="J14" s="38">
        <f t="shared" si="6"/>
        <v>0</v>
      </c>
      <c r="K14" s="48">
        <f t="shared" si="6"/>
        <v>116</v>
      </c>
    </row>
    <row r="15" spans="1:11" ht="12.75">
      <c r="A15" s="47" t="s">
        <v>19</v>
      </c>
      <c r="B15" s="9">
        <v>0</v>
      </c>
      <c r="C15" s="10">
        <v>0</v>
      </c>
      <c r="D15" s="10">
        <v>0</v>
      </c>
      <c r="E15" s="49">
        <f t="shared" si="5"/>
        <v>0</v>
      </c>
      <c r="F15" s="10">
        <v>0</v>
      </c>
      <c r="G15" s="31">
        <v>0</v>
      </c>
      <c r="H15" s="11">
        <f>F15+G15</f>
        <v>0</v>
      </c>
      <c r="I15" s="18">
        <f>H15-E15</f>
        <v>0</v>
      </c>
      <c r="J15" s="10"/>
      <c r="K15" s="18">
        <f>I15-J15</f>
        <v>0</v>
      </c>
    </row>
    <row r="16" spans="1:11" ht="12.75">
      <c r="A16" s="50" t="s">
        <v>20</v>
      </c>
      <c r="B16" s="13">
        <v>30</v>
      </c>
      <c r="C16" s="13">
        <v>0</v>
      </c>
      <c r="D16" s="13">
        <v>0</v>
      </c>
      <c r="E16" s="52">
        <f t="shared" si="5"/>
        <v>30</v>
      </c>
      <c r="F16" s="13">
        <v>146</v>
      </c>
      <c r="G16" s="13">
        <v>0</v>
      </c>
      <c r="H16" s="14">
        <f>F16+G16</f>
        <v>146</v>
      </c>
      <c r="I16" s="19">
        <f>H16-E16</f>
        <v>116</v>
      </c>
      <c r="J16" s="13"/>
      <c r="K16" s="19">
        <f>I16-J16</f>
        <v>116</v>
      </c>
    </row>
    <row r="19" ht="12.75">
      <c r="F19" s="38"/>
    </row>
  </sheetData>
  <mergeCells count="2">
    <mergeCell ref="B2:E2"/>
    <mergeCell ref="F2:H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E31" sqref="E31"/>
    </sheetView>
  </sheetViews>
  <sheetFormatPr defaultColWidth="9.140625" defaultRowHeight="12.75"/>
  <sheetData>
    <row r="1" spans="1:11" ht="12.75">
      <c r="A1" s="21"/>
      <c r="B1" s="1"/>
      <c r="C1" s="2"/>
      <c r="D1" s="2"/>
      <c r="E1" s="3"/>
      <c r="F1" s="2"/>
      <c r="G1" s="2"/>
      <c r="H1" s="3"/>
      <c r="I1" s="15"/>
      <c r="J1" s="15" t="s">
        <v>11</v>
      </c>
      <c r="K1" s="21"/>
    </row>
    <row r="2" spans="1:11" ht="12.75">
      <c r="A2" s="18"/>
      <c r="B2" s="82" t="s">
        <v>0</v>
      </c>
      <c r="C2" s="83"/>
      <c r="D2" s="83"/>
      <c r="E2" s="84"/>
      <c r="F2" s="83" t="s">
        <v>4</v>
      </c>
      <c r="G2" s="83"/>
      <c r="H2" s="84"/>
      <c r="I2" s="16" t="s">
        <v>8</v>
      </c>
      <c r="J2" s="16" t="s">
        <v>10</v>
      </c>
      <c r="K2" s="18"/>
    </row>
    <row r="3" spans="1:11" ht="12.75">
      <c r="A3" s="29" t="s">
        <v>13</v>
      </c>
      <c r="B3" s="26" t="s">
        <v>1</v>
      </c>
      <c r="C3" s="28" t="s">
        <v>2</v>
      </c>
      <c r="D3" s="28" t="s">
        <v>3</v>
      </c>
      <c r="E3" s="27" t="s">
        <v>7</v>
      </c>
      <c r="F3" s="28" t="s">
        <v>6</v>
      </c>
      <c r="G3" s="28" t="s">
        <v>5</v>
      </c>
      <c r="H3" s="27" t="s">
        <v>7</v>
      </c>
      <c r="I3" s="29" t="s">
        <v>9</v>
      </c>
      <c r="J3" s="29" t="s">
        <v>12</v>
      </c>
      <c r="K3" s="29" t="s">
        <v>36</v>
      </c>
    </row>
    <row r="4" spans="1:11" ht="12.75">
      <c r="A4" s="44">
        <v>1.1</v>
      </c>
      <c r="B4" s="33">
        <f>B6</f>
        <v>50</v>
      </c>
      <c r="C4" s="35">
        <f>C6</f>
        <v>0</v>
      </c>
      <c r="D4" s="35">
        <f>D6</f>
        <v>0</v>
      </c>
      <c r="E4" s="8">
        <f>B4+C4+D4</f>
        <v>50</v>
      </c>
      <c r="F4" s="35">
        <f>F6</f>
        <v>118</v>
      </c>
      <c r="G4" s="35">
        <f>G6</f>
        <v>0</v>
      </c>
      <c r="H4" s="36">
        <f>H6</f>
        <v>118</v>
      </c>
      <c r="I4" s="17">
        <f>I6</f>
        <v>68</v>
      </c>
      <c r="J4" s="6"/>
      <c r="K4" s="17">
        <f>K6</f>
        <v>68</v>
      </c>
    </row>
    <row r="5" spans="1:11" ht="12.75">
      <c r="A5" s="44"/>
      <c r="B5" s="9"/>
      <c r="C5" s="10"/>
      <c r="D5" s="10"/>
      <c r="E5" s="11"/>
      <c r="F5" s="31">
        <v>0</v>
      </c>
      <c r="G5" s="31">
        <v>0</v>
      </c>
      <c r="H5" s="32">
        <v>0</v>
      </c>
      <c r="I5" s="18"/>
      <c r="J5" s="18"/>
      <c r="K5" s="18"/>
    </row>
    <row r="6" spans="1:11" ht="12.75">
      <c r="A6" s="18" t="s">
        <v>14</v>
      </c>
      <c r="B6" s="30">
        <f>B7+B10+B14+B17</f>
        <v>50</v>
      </c>
      <c r="C6" s="7"/>
      <c r="D6" s="7"/>
      <c r="E6" s="8">
        <f>B6+C6+D6</f>
        <v>50</v>
      </c>
      <c r="F6" s="31">
        <f>F7+F10+F14+F17</f>
        <v>118</v>
      </c>
      <c r="G6" s="31">
        <f>G7+G10+G14+G17</f>
        <v>0</v>
      </c>
      <c r="H6" s="32">
        <f>H7+H10+H14+H17</f>
        <v>118</v>
      </c>
      <c r="I6" s="34">
        <f>I7+I10+I14+I17</f>
        <v>68</v>
      </c>
      <c r="J6" s="6"/>
      <c r="K6" s="34">
        <f>K7+K10+K14+K17</f>
        <v>68</v>
      </c>
    </row>
    <row r="7" spans="1:11" ht="12.75">
      <c r="A7" s="16" t="s">
        <v>15</v>
      </c>
      <c r="B7" s="30"/>
      <c r="C7" s="31"/>
      <c r="D7" s="31"/>
      <c r="E7" s="8">
        <f aca="true" t="shared" si="0" ref="E7:E19">B7+C7+D7</f>
        <v>0</v>
      </c>
      <c r="F7" s="31">
        <f aca="true" t="shared" si="1" ref="F7:K7">+F8+F9</f>
        <v>0</v>
      </c>
      <c r="G7" s="31">
        <f t="shared" si="1"/>
        <v>0</v>
      </c>
      <c r="H7" s="32">
        <f t="shared" si="1"/>
        <v>0</v>
      </c>
      <c r="I7" s="34">
        <f t="shared" si="1"/>
        <v>0</v>
      </c>
      <c r="J7" s="30"/>
      <c r="K7" s="34">
        <f t="shared" si="1"/>
        <v>0</v>
      </c>
    </row>
    <row r="8" spans="1:11" ht="12.75">
      <c r="A8" s="47" t="s">
        <v>16</v>
      </c>
      <c r="B8" s="6"/>
      <c r="C8" s="31"/>
      <c r="D8" s="31"/>
      <c r="E8" s="8">
        <f t="shared" si="0"/>
        <v>0</v>
      </c>
      <c r="F8" s="31">
        <v>0</v>
      </c>
      <c r="G8" s="31">
        <v>0</v>
      </c>
      <c r="H8" s="11">
        <f>F8+G8</f>
        <v>0</v>
      </c>
      <c r="I8" s="18">
        <f>H8-E8</f>
        <v>0</v>
      </c>
      <c r="J8" s="18"/>
      <c r="K8" s="18">
        <f>I8-J8</f>
        <v>0</v>
      </c>
    </row>
    <row r="9" spans="1:11" ht="12.75">
      <c r="A9" s="47" t="s">
        <v>17</v>
      </c>
      <c r="B9" s="9"/>
      <c r="C9" s="31"/>
      <c r="D9" s="31"/>
      <c r="E9" s="8">
        <f t="shared" si="0"/>
        <v>0</v>
      </c>
      <c r="F9" s="31">
        <v>0</v>
      </c>
      <c r="G9" s="31">
        <v>0</v>
      </c>
      <c r="H9" s="11">
        <f>F9+G9</f>
        <v>0</v>
      </c>
      <c r="I9" s="18">
        <f>H9-E9</f>
        <v>0</v>
      </c>
      <c r="J9" s="18"/>
      <c r="K9" s="18">
        <f>I9-J9</f>
        <v>0</v>
      </c>
    </row>
    <row r="10" spans="1:11" ht="12.75">
      <c r="A10" s="16" t="s">
        <v>65</v>
      </c>
      <c r="B10" s="9">
        <f aca="true" t="shared" si="2" ref="B10:K10">B11+B12+B13</f>
        <v>47</v>
      </c>
      <c r="C10" s="10"/>
      <c r="D10" s="10"/>
      <c r="E10" s="8">
        <f t="shared" si="0"/>
        <v>47</v>
      </c>
      <c r="F10" s="10">
        <f t="shared" si="2"/>
        <v>59.3</v>
      </c>
      <c r="G10" s="10">
        <f t="shared" si="2"/>
        <v>0</v>
      </c>
      <c r="H10" s="11">
        <f t="shared" si="2"/>
        <v>59.3</v>
      </c>
      <c r="I10" s="18">
        <f t="shared" si="2"/>
        <v>12.299999999999997</v>
      </c>
      <c r="J10" s="9"/>
      <c r="K10" s="18">
        <f t="shared" si="2"/>
        <v>12.299999999999997</v>
      </c>
    </row>
    <row r="11" spans="1:11" ht="12.75">
      <c r="A11" s="47" t="s">
        <v>66</v>
      </c>
      <c r="B11" s="9"/>
      <c r="C11" s="31"/>
      <c r="D11" s="31"/>
      <c r="E11" s="8">
        <f t="shared" si="0"/>
        <v>0</v>
      </c>
      <c r="F11" s="31">
        <v>0</v>
      </c>
      <c r="G11" s="31">
        <v>0</v>
      </c>
      <c r="H11" s="11">
        <f>F11+G11</f>
        <v>0</v>
      </c>
      <c r="I11" s="18">
        <f>H11-E11</f>
        <v>0</v>
      </c>
      <c r="J11" s="18"/>
      <c r="K11" s="18">
        <f>I11-J11</f>
        <v>0</v>
      </c>
    </row>
    <row r="12" spans="1:11" ht="12.75">
      <c r="A12" s="47" t="s">
        <v>67</v>
      </c>
      <c r="B12" s="9"/>
      <c r="C12" s="31"/>
      <c r="D12" s="31"/>
      <c r="E12" s="8">
        <f t="shared" si="0"/>
        <v>0</v>
      </c>
      <c r="F12" s="31">
        <v>16</v>
      </c>
      <c r="G12" s="31">
        <v>0</v>
      </c>
      <c r="H12" s="11">
        <f>F12+G12</f>
        <v>16</v>
      </c>
      <c r="I12" s="18">
        <f>H12-E12</f>
        <v>16</v>
      </c>
      <c r="J12" s="18"/>
      <c r="K12" s="18">
        <f>I12-J12</f>
        <v>16</v>
      </c>
    </row>
    <row r="13" spans="1:11" ht="12.75">
      <c r="A13" s="47" t="s">
        <v>68</v>
      </c>
      <c r="B13" s="9">
        <v>47</v>
      </c>
      <c r="C13" s="31"/>
      <c r="D13" s="31"/>
      <c r="E13" s="8">
        <f t="shared" si="0"/>
        <v>47</v>
      </c>
      <c r="F13" s="31">
        <v>43.3</v>
      </c>
      <c r="G13" s="31">
        <v>0</v>
      </c>
      <c r="H13" s="11">
        <f>F13+G13</f>
        <v>43.3</v>
      </c>
      <c r="I13" s="18">
        <f>H13-E13</f>
        <v>-3.700000000000003</v>
      </c>
      <c r="J13" s="18"/>
      <c r="K13" s="18">
        <f>I13-J13</f>
        <v>-3.700000000000003</v>
      </c>
    </row>
    <row r="14" spans="1:11" ht="12.75">
      <c r="A14" s="16" t="s">
        <v>18</v>
      </c>
      <c r="B14" s="9"/>
      <c r="C14" s="10"/>
      <c r="D14" s="10"/>
      <c r="E14" s="8">
        <f t="shared" si="0"/>
        <v>0</v>
      </c>
      <c r="F14" s="10">
        <f aca="true" t="shared" si="3" ref="F14:K14">F15+F16</f>
        <v>35</v>
      </c>
      <c r="G14" s="10">
        <f t="shared" si="3"/>
        <v>0</v>
      </c>
      <c r="H14" s="11">
        <f t="shared" si="3"/>
        <v>35</v>
      </c>
      <c r="I14" s="18">
        <f t="shared" si="3"/>
        <v>35</v>
      </c>
      <c r="J14" s="9"/>
      <c r="K14" s="18">
        <f t="shared" si="3"/>
        <v>35</v>
      </c>
    </row>
    <row r="15" spans="1:11" ht="12.75">
      <c r="A15" s="47" t="s">
        <v>19</v>
      </c>
      <c r="B15" s="9"/>
      <c r="C15" s="31"/>
      <c r="D15" s="31"/>
      <c r="E15" s="8">
        <f t="shared" si="0"/>
        <v>0</v>
      </c>
      <c r="F15" s="31">
        <v>0</v>
      </c>
      <c r="G15" s="31">
        <v>0</v>
      </c>
      <c r="H15" s="11">
        <f>F15+G15</f>
        <v>0</v>
      </c>
      <c r="I15" s="18">
        <f>H15-E15</f>
        <v>0</v>
      </c>
      <c r="J15" s="18"/>
      <c r="K15" s="18">
        <f>I15-J15</f>
        <v>0</v>
      </c>
    </row>
    <row r="16" spans="1:11" ht="12.75">
      <c r="A16" s="47" t="s">
        <v>20</v>
      </c>
      <c r="B16" s="9"/>
      <c r="C16" s="31"/>
      <c r="D16" s="31"/>
      <c r="E16" s="8">
        <f t="shared" si="0"/>
        <v>0</v>
      </c>
      <c r="F16" s="31">
        <v>35</v>
      </c>
      <c r="G16" s="31">
        <v>0</v>
      </c>
      <c r="H16" s="11">
        <f>F16+G16</f>
        <v>35</v>
      </c>
      <c r="I16" s="18">
        <f>H16-E16</f>
        <v>35</v>
      </c>
      <c r="J16" s="18"/>
      <c r="K16" s="18">
        <f>I16-J16</f>
        <v>35</v>
      </c>
    </row>
    <row r="17" spans="1:11" ht="12.75">
      <c r="A17" s="16" t="s">
        <v>70</v>
      </c>
      <c r="B17" s="9">
        <f aca="true" t="shared" si="4" ref="B17:K17">B18+B19</f>
        <v>3</v>
      </c>
      <c r="C17" s="10"/>
      <c r="D17" s="10"/>
      <c r="E17" s="8">
        <f t="shared" si="0"/>
        <v>3</v>
      </c>
      <c r="F17" s="10">
        <f t="shared" si="4"/>
        <v>23.7</v>
      </c>
      <c r="G17" s="10">
        <f t="shared" si="4"/>
        <v>0</v>
      </c>
      <c r="H17" s="11">
        <f>F17+G17</f>
        <v>23.7</v>
      </c>
      <c r="I17" s="18">
        <f t="shared" si="4"/>
        <v>20.7</v>
      </c>
      <c r="J17" s="9"/>
      <c r="K17" s="18">
        <f t="shared" si="4"/>
        <v>20.7</v>
      </c>
    </row>
    <row r="18" spans="1:11" ht="12.75">
      <c r="A18" s="47" t="s">
        <v>71</v>
      </c>
      <c r="B18" s="9"/>
      <c r="C18" s="10"/>
      <c r="D18" s="10"/>
      <c r="E18" s="8">
        <f t="shared" si="0"/>
        <v>0</v>
      </c>
      <c r="F18" s="10">
        <v>0</v>
      </c>
      <c r="G18" s="10">
        <v>0</v>
      </c>
      <c r="H18" s="11">
        <f>F18+G18</f>
        <v>0</v>
      </c>
      <c r="I18" s="18">
        <f>H18-E18</f>
        <v>0</v>
      </c>
      <c r="J18" s="18"/>
      <c r="K18" s="18">
        <f>I18-J18</f>
        <v>0</v>
      </c>
    </row>
    <row r="19" spans="1:11" ht="12.75">
      <c r="A19" s="50" t="s">
        <v>72</v>
      </c>
      <c r="B19" s="12">
        <v>3</v>
      </c>
      <c r="C19" s="13"/>
      <c r="D19" s="13"/>
      <c r="E19" s="37">
        <f t="shared" si="0"/>
        <v>3</v>
      </c>
      <c r="F19" s="13">
        <v>23.7</v>
      </c>
      <c r="G19" s="13">
        <v>0</v>
      </c>
      <c r="H19" s="14">
        <f>F19+G19</f>
        <v>23.7</v>
      </c>
      <c r="I19" s="19">
        <f>H19-E19</f>
        <v>20.7</v>
      </c>
      <c r="J19" s="19"/>
      <c r="K19" s="19">
        <f>I19-J19</f>
        <v>20.7</v>
      </c>
    </row>
  </sheetData>
  <mergeCells count="2">
    <mergeCell ref="B2:E2"/>
    <mergeCell ref="F2:H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E15" sqref="E15"/>
    </sheetView>
  </sheetViews>
  <sheetFormatPr defaultColWidth="9.140625" defaultRowHeight="12.75"/>
  <sheetData>
    <row r="1" spans="1:11" ht="12.75">
      <c r="A1" s="21"/>
      <c r="B1" s="1"/>
      <c r="C1" s="2"/>
      <c r="D1" s="2"/>
      <c r="E1" s="3"/>
      <c r="F1" s="1"/>
      <c r="G1" s="2"/>
      <c r="H1" s="3"/>
      <c r="I1" s="15"/>
      <c r="J1" s="15" t="s">
        <v>11</v>
      </c>
      <c r="K1" s="21"/>
    </row>
    <row r="2" spans="1:11" ht="12.75">
      <c r="A2" s="18"/>
      <c r="B2" s="82" t="s">
        <v>0</v>
      </c>
      <c r="C2" s="83"/>
      <c r="D2" s="83"/>
      <c r="E2" s="84"/>
      <c r="F2" s="82" t="s">
        <v>4</v>
      </c>
      <c r="G2" s="83"/>
      <c r="H2" s="84"/>
      <c r="I2" s="16" t="s">
        <v>8</v>
      </c>
      <c r="J2" s="16" t="s">
        <v>10</v>
      </c>
      <c r="K2" s="18"/>
    </row>
    <row r="3" spans="1:11" ht="12.75">
      <c r="A3" s="29" t="s">
        <v>13</v>
      </c>
      <c r="B3" s="26" t="s">
        <v>1</v>
      </c>
      <c r="C3" s="28" t="s">
        <v>2</v>
      </c>
      <c r="D3" s="28" t="s">
        <v>3</v>
      </c>
      <c r="E3" s="27" t="s">
        <v>7</v>
      </c>
      <c r="F3" s="26" t="s">
        <v>6</v>
      </c>
      <c r="G3" s="28" t="s">
        <v>5</v>
      </c>
      <c r="H3" s="27" t="s">
        <v>7</v>
      </c>
      <c r="I3" s="29" t="s">
        <v>9</v>
      </c>
      <c r="J3" s="29" t="s">
        <v>12</v>
      </c>
      <c r="K3" s="29" t="s">
        <v>36</v>
      </c>
    </row>
    <row r="4" spans="1:11" ht="12.75">
      <c r="A4" s="44">
        <v>1.1</v>
      </c>
      <c r="B4" s="6">
        <f>B6</f>
        <v>568</v>
      </c>
      <c r="C4" s="7">
        <f aca="true" t="shared" si="0" ref="C4:K4">C6</f>
        <v>0</v>
      </c>
      <c r="D4" s="7">
        <f t="shared" si="0"/>
        <v>0</v>
      </c>
      <c r="E4" s="59">
        <f t="shared" si="0"/>
        <v>568</v>
      </c>
      <c r="F4" s="7">
        <f t="shared" si="0"/>
        <v>54.7</v>
      </c>
      <c r="G4" s="7">
        <f t="shared" si="0"/>
        <v>603.8</v>
      </c>
      <c r="H4" s="7">
        <f t="shared" si="0"/>
        <v>658.5</v>
      </c>
      <c r="I4" s="6">
        <f t="shared" si="0"/>
        <v>90.50000000000003</v>
      </c>
      <c r="J4" s="6"/>
      <c r="K4" s="17">
        <f t="shared" si="0"/>
        <v>90.50000000000003</v>
      </c>
    </row>
    <row r="5" spans="1:11" ht="12.75">
      <c r="A5" s="44"/>
      <c r="B5" s="9"/>
      <c r="C5" s="10"/>
      <c r="D5" s="10"/>
      <c r="E5" s="11"/>
      <c r="F5" s="10"/>
      <c r="G5" s="31"/>
      <c r="H5" s="11"/>
      <c r="I5" s="11"/>
      <c r="J5" s="18"/>
      <c r="K5" s="18"/>
    </row>
    <row r="6" spans="1:11" ht="12.75">
      <c r="A6" s="18" t="s">
        <v>24</v>
      </c>
      <c r="B6" s="6">
        <f aca="true" t="shared" si="1" ref="B6:I6">B7+B11+B15</f>
        <v>568</v>
      </c>
      <c r="C6" s="7">
        <f t="shared" si="1"/>
        <v>0</v>
      </c>
      <c r="D6" s="7">
        <f t="shared" si="1"/>
        <v>0</v>
      </c>
      <c r="E6" s="7">
        <f t="shared" si="1"/>
        <v>568</v>
      </c>
      <c r="F6" s="6">
        <f t="shared" si="1"/>
        <v>54.7</v>
      </c>
      <c r="G6" s="7">
        <f t="shared" si="1"/>
        <v>603.8</v>
      </c>
      <c r="H6" s="8">
        <f t="shared" si="1"/>
        <v>658.5</v>
      </c>
      <c r="I6" s="7">
        <f t="shared" si="1"/>
        <v>90.50000000000003</v>
      </c>
      <c r="J6" s="6"/>
      <c r="K6" s="17">
        <f>K7+K11+K15</f>
        <v>90.50000000000003</v>
      </c>
    </row>
    <row r="7" spans="1:11" ht="12.75">
      <c r="A7" s="45" t="s">
        <v>25</v>
      </c>
      <c r="B7" s="54">
        <f>B8+B9+B10</f>
        <v>480</v>
      </c>
      <c r="C7" s="54">
        <f>C8+C9+C10</f>
        <v>0</v>
      </c>
      <c r="D7" s="38">
        <f>D8+D9+D10</f>
        <v>0</v>
      </c>
      <c r="E7" s="60">
        <f aca="true" t="shared" si="2" ref="E7:K7">E8+E9+E10</f>
        <v>480</v>
      </c>
      <c r="F7" s="54">
        <f t="shared" si="2"/>
        <v>29.3</v>
      </c>
      <c r="G7" s="54">
        <f t="shared" si="2"/>
        <v>565.3</v>
      </c>
      <c r="H7" s="60">
        <f t="shared" si="2"/>
        <v>594.6</v>
      </c>
      <c r="I7" s="58">
        <f t="shared" si="2"/>
        <v>114.60000000000002</v>
      </c>
      <c r="J7" s="56"/>
      <c r="K7" s="57">
        <f t="shared" si="2"/>
        <v>114.60000000000002</v>
      </c>
    </row>
    <row r="8" spans="1:11" ht="12.75">
      <c r="A8" s="47" t="s">
        <v>26</v>
      </c>
      <c r="B8" s="6"/>
      <c r="C8" s="7"/>
      <c r="D8" s="7"/>
      <c r="E8" s="8">
        <f>B8+C8+D8</f>
        <v>0</v>
      </c>
      <c r="F8" s="7">
        <v>23.3</v>
      </c>
      <c r="G8" s="31">
        <v>136.5</v>
      </c>
      <c r="H8" s="11">
        <f>F8+G8</f>
        <v>159.8</v>
      </c>
      <c r="I8" s="11">
        <f>H8-E8</f>
        <v>159.8</v>
      </c>
      <c r="J8" s="17"/>
      <c r="K8" s="18">
        <f>I8-J8</f>
        <v>159.8</v>
      </c>
    </row>
    <row r="9" spans="1:11" ht="12.75">
      <c r="A9" s="47" t="s">
        <v>28</v>
      </c>
      <c r="B9" s="6"/>
      <c r="C9" s="7"/>
      <c r="D9" s="7"/>
      <c r="E9" s="11">
        <f>B9+C9+D9</f>
        <v>0</v>
      </c>
      <c r="F9" s="10">
        <v>0</v>
      </c>
      <c r="G9" s="10">
        <v>87.3</v>
      </c>
      <c r="H9" s="10">
        <f>F9+G9</f>
        <v>87.3</v>
      </c>
      <c r="I9" s="18">
        <f>H9-E9</f>
        <v>87.3</v>
      </c>
      <c r="J9" s="10"/>
      <c r="K9" s="18">
        <f>I9-J9</f>
        <v>87.3</v>
      </c>
    </row>
    <row r="10" spans="1:11" ht="12.75">
      <c r="A10" s="47" t="s">
        <v>54</v>
      </c>
      <c r="B10" s="9">
        <v>480</v>
      </c>
      <c r="C10" s="10"/>
      <c r="D10" s="10"/>
      <c r="E10" s="11">
        <f>B10+C10+D10</f>
        <v>480</v>
      </c>
      <c r="F10" s="10">
        <v>6</v>
      </c>
      <c r="G10" s="10">
        <v>341.5</v>
      </c>
      <c r="H10" s="10">
        <f>F10+G10</f>
        <v>347.5</v>
      </c>
      <c r="I10" s="18">
        <f>H10-E10</f>
        <v>-132.5</v>
      </c>
      <c r="J10" s="9"/>
      <c r="K10" s="18">
        <f>I10-J10</f>
        <v>-132.5</v>
      </c>
    </row>
    <row r="11" spans="1:11" ht="12.75">
      <c r="A11" s="45" t="s">
        <v>27</v>
      </c>
      <c r="B11" s="54">
        <f>B12+B13+B14</f>
        <v>69</v>
      </c>
      <c r="C11" s="54">
        <f>C12+C13+C14</f>
        <v>0</v>
      </c>
      <c r="D11" s="38">
        <f>D12+D13+D14</f>
        <v>0</v>
      </c>
      <c r="E11" s="49">
        <f aca="true" t="shared" si="3" ref="E11:K11">E12+E13+E14</f>
        <v>69</v>
      </c>
      <c r="F11" s="54">
        <f t="shared" si="3"/>
        <v>25.4</v>
      </c>
      <c r="G11" s="54">
        <f t="shared" si="3"/>
        <v>4</v>
      </c>
      <c r="H11" s="38">
        <f t="shared" si="3"/>
        <v>29.4</v>
      </c>
      <c r="I11" s="48">
        <f t="shared" si="3"/>
        <v>-39.6</v>
      </c>
      <c r="J11" s="38"/>
      <c r="K11" s="48">
        <f t="shared" si="3"/>
        <v>-39.6</v>
      </c>
    </row>
    <row r="12" spans="1:11" ht="12.75">
      <c r="A12" s="47" t="s">
        <v>29</v>
      </c>
      <c r="B12" s="9"/>
      <c r="C12" s="10"/>
      <c r="D12" s="10"/>
      <c r="E12" s="11">
        <f aca="true" t="shared" si="4" ref="E12:E17">B12+C12+D12</f>
        <v>0</v>
      </c>
      <c r="F12" s="10">
        <v>0</v>
      </c>
      <c r="G12" s="10">
        <v>0</v>
      </c>
      <c r="H12" s="10">
        <f>F12+G12</f>
        <v>0</v>
      </c>
      <c r="I12" s="18">
        <f>H12-E12</f>
        <v>0</v>
      </c>
      <c r="J12" s="10"/>
      <c r="K12" s="18">
        <f>I12-J12</f>
        <v>0</v>
      </c>
    </row>
    <row r="13" spans="1:11" ht="12.75">
      <c r="A13" s="47" t="s">
        <v>30</v>
      </c>
      <c r="B13" s="9"/>
      <c r="C13" s="10"/>
      <c r="D13" s="10"/>
      <c r="E13" s="11">
        <f t="shared" si="4"/>
        <v>0</v>
      </c>
      <c r="F13" s="10">
        <v>0</v>
      </c>
      <c r="G13" s="10">
        <v>0</v>
      </c>
      <c r="H13" s="10">
        <f>F13+G13</f>
        <v>0</v>
      </c>
      <c r="I13" s="18">
        <f>H13-E13</f>
        <v>0</v>
      </c>
      <c r="J13" s="10"/>
      <c r="K13" s="18">
        <f>I13-J13</f>
        <v>0</v>
      </c>
    </row>
    <row r="14" spans="1:11" ht="12.75">
      <c r="A14" s="47" t="s">
        <v>31</v>
      </c>
      <c r="B14" s="9">
        <v>69</v>
      </c>
      <c r="C14" s="10"/>
      <c r="D14" s="10"/>
      <c r="E14" s="11">
        <f t="shared" si="4"/>
        <v>69</v>
      </c>
      <c r="F14" s="10">
        <v>25.4</v>
      </c>
      <c r="G14" s="10">
        <v>4</v>
      </c>
      <c r="H14" s="10">
        <f>F14+G14</f>
        <v>29.4</v>
      </c>
      <c r="I14" s="18">
        <f>H14-E14</f>
        <v>-39.6</v>
      </c>
      <c r="J14" s="10"/>
      <c r="K14" s="18">
        <f>I14-J14</f>
        <v>-39.6</v>
      </c>
    </row>
    <row r="15" spans="1:11" ht="12.75">
      <c r="A15" s="45" t="s">
        <v>32</v>
      </c>
      <c r="B15" s="42">
        <f aca="true" t="shared" si="5" ref="B15:K15">B16+B17+B18</f>
        <v>19</v>
      </c>
      <c r="C15" s="54">
        <f t="shared" si="5"/>
        <v>0</v>
      </c>
      <c r="D15" s="38">
        <f t="shared" si="5"/>
        <v>0</v>
      </c>
      <c r="E15" s="49">
        <f t="shared" si="5"/>
        <v>19</v>
      </c>
      <c r="F15" s="54">
        <f t="shared" si="5"/>
        <v>0</v>
      </c>
      <c r="G15" s="54">
        <f t="shared" si="5"/>
        <v>34.5</v>
      </c>
      <c r="H15" s="38">
        <f t="shared" si="5"/>
        <v>34.5</v>
      </c>
      <c r="I15" s="48">
        <f t="shared" si="5"/>
        <v>15.5</v>
      </c>
      <c r="J15" s="38"/>
      <c r="K15" s="48">
        <f t="shared" si="5"/>
        <v>15.5</v>
      </c>
    </row>
    <row r="16" spans="1:11" ht="12.75">
      <c r="A16" s="47" t="s">
        <v>33</v>
      </c>
      <c r="B16" s="9">
        <v>17</v>
      </c>
      <c r="D16" s="10"/>
      <c r="E16" s="11">
        <f t="shared" si="4"/>
        <v>17</v>
      </c>
      <c r="G16">
        <v>34.5</v>
      </c>
      <c r="H16" s="10">
        <f>F16+G16</f>
        <v>34.5</v>
      </c>
      <c r="I16" s="18">
        <f>H16-E16</f>
        <v>17.5</v>
      </c>
      <c r="J16" s="10"/>
      <c r="K16" s="18">
        <f>I16-J16</f>
        <v>17.5</v>
      </c>
    </row>
    <row r="17" spans="1:11" ht="12.75">
      <c r="A17" s="47" t="s">
        <v>34</v>
      </c>
      <c r="B17" s="9"/>
      <c r="D17" s="10"/>
      <c r="E17" s="11">
        <f t="shared" si="4"/>
        <v>0</v>
      </c>
      <c r="G17">
        <v>0</v>
      </c>
      <c r="H17" s="10">
        <f>F17+G17</f>
        <v>0</v>
      </c>
      <c r="I17" s="18">
        <f>H17-E17</f>
        <v>0</v>
      </c>
      <c r="J17" s="10"/>
      <c r="K17" s="18">
        <f>I17-J17</f>
        <v>0</v>
      </c>
    </row>
    <row r="18" spans="1:11" ht="12.75">
      <c r="A18" s="50" t="s">
        <v>35</v>
      </c>
      <c r="B18" s="12">
        <v>2</v>
      </c>
      <c r="C18" s="13"/>
      <c r="D18" s="13"/>
      <c r="E18" s="14">
        <f>B18+C18+D18</f>
        <v>2</v>
      </c>
      <c r="F18" s="13"/>
      <c r="G18" s="13">
        <v>0</v>
      </c>
      <c r="H18" s="14">
        <f>F18+G18</f>
        <v>0</v>
      </c>
      <c r="I18" s="19">
        <f>H18-E18</f>
        <v>-2</v>
      </c>
      <c r="J18" s="19"/>
      <c r="K18" s="19">
        <f>I18-J18</f>
        <v>-2</v>
      </c>
    </row>
    <row r="20" ht="12.75">
      <c r="F20" s="54"/>
    </row>
    <row r="21" ht="12.75">
      <c r="F21" s="54"/>
    </row>
    <row r="23" ht="12.75">
      <c r="I23" s="10"/>
    </row>
    <row r="24" ht="12.75">
      <c r="G24" s="54"/>
    </row>
    <row r="27" ht="12.75">
      <c r="F27" s="7"/>
    </row>
  </sheetData>
  <mergeCells count="2">
    <mergeCell ref="B2:E2"/>
    <mergeCell ref="F2:H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K7" sqref="K7"/>
    </sheetView>
  </sheetViews>
  <sheetFormatPr defaultColWidth="9.140625" defaultRowHeight="12.75"/>
  <sheetData>
    <row r="1" spans="1:11" ht="12.75">
      <c r="A1" s="21"/>
      <c r="B1" s="1"/>
      <c r="C1" s="2"/>
      <c r="D1" s="2"/>
      <c r="E1" s="3"/>
      <c r="F1" s="1"/>
      <c r="G1" s="2"/>
      <c r="H1" s="3"/>
      <c r="I1" s="15"/>
      <c r="J1" s="15" t="s">
        <v>11</v>
      </c>
      <c r="K1" s="21"/>
    </row>
    <row r="2" spans="1:11" ht="12.75">
      <c r="A2" s="18"/>
      <c r="B2" s="82" t="s">
        <v>0</v>
      </c>
      <c r="C2" s="83"/>
      <c r="D2" s="83"/>
      <c r="E2" s="84"/>
      <c r="F2" s="82" t="s">
        <v>4</v>
      </c>
      <c r="G2" s="83"/>
      <c r="H2" s="84"/>
      <c r="I2" s="16" t="s">
        <v>8</v>
      </c>
      <c r="J2" s="16" t="s">
        <v>10</v>
      </c>
      <c r="K2" s="18"/>
    </row>
    <row r="3" spans="1:11" ht="12.75">
      <c r="A3" s="29" t="s">
        <v>13</v>
      </c>
      <c r="B3" s="26" t="s">
        <v>1</v>
      </c>
      <c r="C3" s="28" t="s">
        <v>2</v>
      </c>
      <c r="D3" s="28" t="s">
        <v>3</v>
      </c>
      <c r="E3" s="27" t="s">
        <v>7</v>
      </c>
      <c r="F3" s="26" t="s">
        <v>6</v>
      </c>
      <c r="G3" s="28" t="s">
        <v>5</v>
      </c>
      <c r="H3" s="27" t="s">
        <v>7</v>
      </c>
      <c r="I3" s="29" t="s">
        <v>9</v>
      </c>
      <c r="J3" s="29" t="s">
        <v>12</v>
      </c>
      <c r="K3" s="29" t="s">
        <v>36</v>
      </c>
    </row>
    <row r="4" spans="1:11" ht="12.75">
      <c r="A4" s="44">
        <v>1.1</v>
      </c>
      <c r="B4" s="6">
        <f aca="true" t="shared" si="0" ref="B4:K4">B6</f>
        <v>24</v>
      </c>
      <c r="C4" s="31">
        <f t="shared" si="0"/>
        <v>0</v>
      </c>
      <c r="D4" s="31">
        <f t="shared" si="0"/>
        <v>0</v>
      </c>
      <c r="E4" s="7">
        <f t="shared" si="0"/>
        <v>24</v>
      </c>
      <c r="F4" s="6">
        <f t="shared" si="0"/>
        <v>78</v>
      </c>
      <c r="G4" s="7">
        <f t="shared" si="0"/>
        <v>0</v>
      </c>
      <c r="H4" s="7">
        <f t="shared" si="0"/>
        <v>78</v>
      </c>
      <c r="I4" s="6">
        <f t="shared" si="0"/>
        <v>54</v>
      </c>
      <c r="J4" s="6"/>
      <c r="K4" s="81">
        <f t="shared" si="0"/>
        <v>54</v>
      </c>
    </row>
    <row r="5" spans="1:11" ht="12.75">
      <c r="A5" s="44"/>
      <c r="B5" s="9"/>
      <c r="C5" s="10"/>
      <c r="D5" s="10"/>
      <c r="E5" s="11"/>
      <c r="F5" s="9"/>
      <c r="G5" s="10"/>
      <c r="H5" s="11"/>
      <c r="I5" s="18"/>
      <c r="J5" s="18"/>
      <c r="K5" s="18"/>
    </row>
    <row r="6" spans="1:11" ht="12.75">
      <c r="A6" s="18" t="s">
        <v>14</v>
      </c>
      <c r="B6" s="6">
        <f>B7+B10</f>
        <v>24</v>
      </c>
      <c r="C6" s="31">
        <f>C7+C10</f>
        <v>0</v>
      </c>
      <c r="D6" s="31">
        <f>D7+D10</f>
        <v>0</v>
      </c>
      <c r="E6" s="7">
        <f>E7+E10</f>
        <v>24</v>
      </c>
      <c r="F6" s="6">
        <f aca="true" t="shared" si="1" ref="F6:K6">F7+F10</f>
        <v>78</v>
      </c>
      <c r="G6" s="31">
        <f t="shared" si="1"/>
        <v>0</v>
      </c>
      <c r="H6" s="8">
        <f t="shared" si="1"/>
        <v>78</v>
      </c>
      <c r="I6" s="8">
        <f t="shared" si="1"/>
        <v>54</v>
      </c>
      <c r="J6" s="8"/>
      <c r="K6" s="17">
        <f t="shared" si="1"/>
        <v>54</v>
      </c>
    </row>
    <row r="7" spans="1:11" ht="12.75">
      <c r="A7" s="16" t="s">
        <v>15</v>
      </c>
      <c r="B7" s="30">
        <f>B8+B9</f>
        <v>0</v>
      </c>
      <c r="C7" s="31">
        <f aca="true" t="shared" si="2" ref="C7:K7">C8+C9</f>
        <v>0</v>
      </c>
      <c r="D7" s="31">
        <f t="shared" si="2"/>
        <v>0</v>
      </c>
      <c r="E7" s="32">
        <f>E8+E9</f>
        <v>0</v>
      </c>
      <c r="F7" s="30">
        <v>0</v>
      </c>
      <c r="G7" s="31">
        <v>0</v>
      </c>
      <c r="H7" s="32">
        <f t="shared" si="2"/>
        <v>0</v>
      </c>
      <c r="I7" s="34">
        <f t="shared" si="2"/>
        <v>0</v>
      </c>
      <c r="J7" s="17"/>
      <c r="K7" s="34">
        <f t="shared" si="2"/>
        <v>0</v>
      </c>
    </row>
    <row r="8" spans="1:11" ht="12.75">
      <c r="A8" s="47" t="s">
        <v>16</v>
      </c>
      <c r="B8" s="30">
        <v>0</v>
      </c>
      <c r="C8" s="31">
        <v>0</v>
      </c>
      <c r="D8" s="7"/>
      <c r="E8" s="32">
        <f>B8+C8+D8</f>
        <v>0</v>
      </c>
      <c r="F8" s="9">
        <v>0</v>
      </c>
      <c r="G8" s="10">
        <v>0</v>
      </c>
      <c r="H8" s="11">
        <f>F8+G8</f>
        <v>0</v>
      </c>
      <c r="I8" s="18">
        <f>H8-E8</f>
        <v>0</v>
      </c>
      <c r="J8" s="18"/>
      <c r="K8" s="18">
        <f>I8-J8</f>
        <v>0</v>
      </c>
    </row>
    <row r="9" spans="1:11" ht="12.75">
      <c r="A9" s="47" t="s">
        <v>17</v>
      </c>
      <c r="B9" s="9">
        <v>0</v>
      </c>
      <c r="C9" s="10">
        <v>0</v>
      </c>
      <c r="D9" s="10"/>
      <c r="E9" s="32">
        <f>B9+C9+D9</f>
        <v>0</v>
      </c>
      <c r="F9" s="9">
        <v>0</v>
      </c>
      <c r="G9" s="10">
        <v>0</v>
      </c>
      <c r="H9" s="11">
        <f>F9+G9</f>
        <v>0</v>
      </c>
      <c r="I9" s="18">
        <f>H9-E9</f>
        <v>0</v>
      </c>
      <c r="J9" s="18"/>
      <c r="K9" s="18">
        <f>I9-J9</f>
        <v>0</v>
      </c>
    </row>
    <row r="10" spans="1:11" ht="12.75">
      <c r="A10" s="16" t="s">
        <v>65</v>
      </c>
      <c r="B10" s="9">
        <f>B11+B12+B13</f>
        <v>24</v>
      </c>
      <c r="C10" s="10">
        <f aca="true" t="shared" si="3" ref="C10:K10">C11+C12+C13</f>
        <v>0</v>
      </c>
      <c r="D10" s="10">
        <f t="shared" si="3"/>
        <v>0</v>
      </c>
      <c r="E10" s="10">
        <f>E11+E12+E13</f>
        <v>24</v>
      </c>
      <c r="F10" s="6">
        <f t="shared" si="3"/>
        <v>78</v>
      </c>
      <c r="G10" s="10">
        <f t="shared" si="3"/>
        <v>0</v>
      </c>
      <c r="H10" s="10">
        <f t="shared" si="3"/>
        <v>78</v>
      </c>
      <c r="I10" s="9">
        <f t="shared" si="3"/>
        <v>54</v>
      </c>
      <c r="J10" s="9"/>
      <c r="K10" s="18">
        <f t="shared" si="3"/>
        <v>54</v>
      </c>
    </row>
    <row r="11" spans="1:11" ht="12.75">
      <c r="A11" s="47" t="s">
        <v>66</v>
      </c>
      <c r="B11" s="9">
        <v>10</v>
      </c>
      <c r="C11" s="10">
        <v>0</v>
      </c>
      <c r="D11" s="10">
        <v>0</v>
      </c>
      <c r="E11" s="11">
        <f>B11+C11+D11</f>
        <v>10</v>
      </c>
      <c r="F11" s="9">
        <v>49.1</v>
      </c>
      <c r="G11" s="10">
        <v>0</v>
      </c>
      <c r="H11" s="11">
        <f>F11+G11</f>
        <v>49.1</v>
      </c>
      <c r="I11" s="18">
        <f>H11-E11</f>
        <v>39.1</v>
      </c>
      <c r="J11" s="18"/>
      <c r="K11" s="18">
        <f>I11-J11</f>
        <v>39.1</v>
      </c>
    </row>
    <row r="12" spans="1:11" ht="12.75">
      <c r="A12" s="47" t="s">
        <v>67</v>
      </c>
      <c r="B12" s="9">
        <v>14</v>
      </c>
      <c r="C12" s="10">
        <v>0</v>
      </c>
      <c r="D12" s="10">
        <v>0</v>
      </c>
      <c r="E12" s="11">
        <f>B12+C12+D12</f>
        <v>14</v>
      </c>
      <c r="F12" s="9">
        <v>28.9</v>
      </c>
      <c r="G12" s="10">
        <v>0</v>
      </c>
      <c r="H12" s="11">
        <f>F12+G12</f>
        <v>28.9</v>
      </c>
      <c r="I12" s="18">
        <f>H12-E12</f>
        <v>14.899999999999999</v>
      </c>
      <c r="J12" s="18"/>
      <c r="K12" s="18">
        <f>I12-J12</f>
        <v>14.899999999999999</v>
      </c>
    </row>
    <row r="13" spans="1:11" ht="12.75">
      <c r="A13" s="50" t="s">
        <v>68</v>
      </c>
      <c r="B13" s="12">
        <v>0</v>
      </c>
      <c r="C13" s="13">
        <v>0</v>
      </c>
      <c r="D13" s="13">
        <v>0</v>
      </c>
      <c r="E13" s="14">
        <f>B13+C13+D13</f>
        <v>0</v>
      </c>
      <c r="F13" s="12">
        <v>0</v>
      </c>
      <c r="G13" s="13">
        <v>0</v>
      </c>
      <c r="H13" s="14">
        <f>F13+G13</f>
        <v>0</v>
      </c>
      <c r="I13" s="19">
        <f>H13-E13</f>
        <v>0</v>
      </c>
      <c r="J13" s="19"/>
      <c r="K13" s="19">
        <f>I13-J13</f>
        <v>0</v>
      </c>
    </row>
  </sheetData>
  <mergeCells count="2">
    <mergeCell ref="B2:E2"/>
    <mergeCell ref="F2:H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C22" sqref="C22:D22"/>
    </sheetView>
  </sheetViews>
  <sheetFormatPr defaultColWidth="9.140625" defaultRowHeight="12.75"/>
  <sheetData>
    <row r="1" spans="1:11" ht="12.75">
      <c r="A1" s="21"/>
      <c r="B1" s="1"/>
      <c r="C1" s="2"/>
      <c r="D1" s="2"/>
      <c r="E1" s="3"/>
      <c r="F1" s="1"/>
      <c r="G1" s="2"/>
      <c r="H1" s="3"/>
      <c r="I1" s="15"/>
      <c r="J1" s="15" t="s">
        <v>11</v>
      </c>
      <c r="K1" s="21"/>
    </row>
    <row r="2" spans="1:11" ht="12.75">
      <c r="A2" s="18"/>
      <c r="B2" s="82" t="s">
        <v>0</v>
      </c>
      <c r="C2" s="83"/>
      <c r="D2" s="83"/>
      <c r="E2" s="84"/>
      <c r="F2" s="82" t="s">
        <v>4</v>
      </c>
      <c r="G2" s="83"/>
      <c r="H2" s="84"/>
      <c r="I2" s="16" t="s">
        <v>8</v>
      </c>
      <c r="J2" s="16" t="s">
        <v>10</v>
      </c>
      <c r="K2" s="18"/>
    </row>
    <row r="3" spans="1:11" ht="12.75">
      <c r="A3" s="29" t="s">
        <v>13</v>
      </c>
      <c r="B3" s="26" t="s">
        <v>1</v>
      </c>
      <c r="C3" s="28" t="s">
        <v>2</v>
      </c>
      <c r="D3" s="28" t="s">
        <v>3</v>
      </c>
      <c r="E3" s="27" t="s">
        <v>7</v>
      </c>
      <c r="F3" s="26" t="s">
        <v>6</v>
      </c>
      <c r="G3" s="28" t="s">
        <v>5</v>
      </c>
      <c r="H3" s="27" t="s">
        <v>7</v>
      </c>
      <c r="I3" s="29" t="s">
        <v>9</v>
      </c>
      <c r="J3" s="29" t="s">
        <v>12</v>
      </c>
      <c r="K3" s="29" t="s">
        <v>36</v>
      </c>
    </row>
    <row r="4" spans="1:11" ht="12.75">
      <c r="A4" s="44">
        <v>1.1</v>
      </c>
      <c r="B4" s="6">
        <f>B6</f>
        <v>51</v>
      </c>
      <c r="C4" s="7">
        <f aca="true" t="shared" si="0" ref="C4:K4">C6</f>
        <v>0</v>
      </c>
      <c r="D4" s="7">
        <f t="shared" si="0"/>
        <v>0</v>
      </c>
      <c r="E4" s="59">
        <f t="shared" si="0"/>
        <v>51</v>
      </c>
      <c r="F4" s="7">
        <f t="shared" si="0"/>
        <v>138.7</v>
      </c>
      <c r="G4" s="7">
        <f t="shared" si="0"/>
        <v>0</v>
      </c>
      <c r="H4" s="7">
        <f t="shared" si="0"/>
        <v>138.7</v>
      </c>
      <c r="I4" s="6">
        <f t="shared" si="0"/>
        <v>88.5</v>
      </c>
      <c r="J4" s="6"/>
      <c r="K4" s="81">
        <f t="shared" si="0"/>
        <v>88.5</v>
      </c>
    </row>
    <row r="5" spans="1:11" ht="12.75">
      <c r="A5" s="44"/>
      <c r="B5" s="9"/>
      <c r="C5" s="10"/>
      <c r="D5" s="10"/>
      <c r="E5" s="11"/>
      <c r="F5" s="10"/>
      <c r="G5" s="10"/>
      <c r="H5" s="11"/>
      <c r="I5" s="18"/>
      <c r="J5" s="18"/>
      <c r="K5" s="18"/>
    </row>
    <row r="6" spans="1:11" ht="12.75">
      <c r="A6" s="18" t="s">
        <v>14</v>
      </c>
      <c r="B6" s="6">
        <f>B7+B11</f>
        <v>51</v>
      </c>
      <c r="C6" s="7">
        <f aca="true" t="shared" si="1" ref="C6:K6">C7+C11</f>
        <v>0</v>
      </c>
      <c r="D6" s="7">
        <f t="shared" si="1"/>
        <v>0</v>
      </c>
      <c r="E6" s="8">
        <f t="shared" si="1"/>
        <v>51</v>
      </c>
      <c r="F6" s="7">
        <f t="shared" si="1"/>
        <v>138.7</v>
      </c>
      <c r="G6" s="7">
        <f t="shared" si="1"/>
        <v>0</v>
      </c>
      <c r="H6" s="7">
        <f t="shared" si="1"/>
        <v>138.7</v>
      </c>
      <c r="I6" s="6">
        <f t="shared" si="1"/>
        <v>88.5</v>
      </c>
      <c r="J6" s="6"/>
      <c r="K6" s="17">
        <f t="shared" si="1"/>
        <v>88.5</v>
      </c>
    </row>
    <row r="7" spans="1:11" ht="12.75">
      <c r="A7" s="16" t="s">
        <v>65</v>
      </c>
      <c r="B7" s="6">
        <f>B8+B9+B10</f>
        <v>10</v>
      </c>
      <c r="C7" s="7">
        <f aca="true" t="shared" si="2" ref="C7:K7">C8+C9+C10</f>
        <v>0</v>
      </c>
      <c r="D7" s="7">
        <f t="shared" si="2"/>
        <v>0</v>
      </c>
      <c r="E7" s="8">
        <f t="shared" si="2"/>
        <v>10</v>
      </c>
      <c r="F7" s="7">
        <f t="shared" si="2"/>
        <v>9.2</v>
      </c>
      <c r="G7" s="7">
        <f t="shared" si="2"/>
        <v>0</v>
      </c>
      <c r="H7" s="7">
        <f t="shared" si="2"/>
        <v>9.2</v>
      </c>
      <c r="I7" s="6">
        <f t="shared" si="2"/>
        <v>0</v>
      </c>
      <c r="J7" s="6"/>
      <c r="K7" s="17">
        <f t="shared" si="2"/>
        <v>0</v>
      </c>
    </row>
    <row r="8" spans="1:11" ht="12.75">
      <c r="A8" s="47" t="s">
        <v>66</v>
      </c>
      <c r="B8" s="6">
        <v>0</v>
      </c>
      <c r="C8" s="7">
        <v>0</v>
      </c>
      <c r="D8" s="7">
        <v>0</v>
      </c>
      <c r="E8" s="11">
        <f>B8+C8+D8</f>
        <v>0</v>
      </c>
      <c r="F8" s="10">
        <v>0</v>
      </c>
      <c r="G8" s="10">
        <v>0</v>
      </c>
      <c r="H8" s="11">
        <f>F8+G8</f>
        <v>0</v>
      </c>
      <c r="I8" s="18">
        <f>H8-E8</f>
        <v>0</v>
      </c>
      <c r="J8" s="18"/>
      <c r="K8" s="18">
        <f>I8-J8</f>
        <v>0</v>
      </c>
    </row>
    <row r="9" spans="1:11" ht="12.75">
      <c r="A9" s="47" t="s">
        <v>67</v>
      </c>
      <c r="B9" s="9">
        <v>0</v>
      </c>
      <c r="C9" s="10">
        <v>0</v>
      </c>
      <c r="D9" s="10">
        <v>0</v>
      </c>
      <c r="E9" s="11">
        <f>B9+C9+D9</f>
        <v>0</v>
      </c>
      <c r="F9" s="10">
        <v>0</v>
      </c>
      <c r="G9" s="10">
        <v>0</v>
      </c>
      <c r="H9" s="11">
        <f>F9+G9</f>
        <v>0</v>
      </c>
      <c r="I9" s="18">
        <f>H9-E9</f>
        <v>0</v>
      </c>
      <c r="J9" s="18"/>
      <c r="K9" s="18">
        <f>I9-J9</f>
        <v>0</v>
      </c>
    </row>
    <row r="10" spans="1:11" ht="12.75">
      <c r="A10" s="47" t="s">
        <v>68</v>
      </c>
      <c r="B10" s="9">
        <v>10</v>
      </c>
      <c r="C10" s="10">
        <v>0</v>
      </c>
      <c r="D10" s="10">
        <v>0</v>
      </c>
      <c r="E10" s="11">
        <f>B10+C10+D10</f>
        <v>10</v>
      </c>
      <c r="F10">
        <v>9.2</v>
      </c>
      <c r="G10">
        <v>0</v>
      </c>
      <c r="H10" s="11">
        <f>F10+G10</f>
        <v>9.2</v>
      </c>
      <c r="J10" s="18"/>
      <c r="K10" s="18"/>
    </row>
    <row r="11" spans="1:11" ht="12.75">
      <c r="A11" s="16" t="s">
        <v>70</v>
      </c>
      <c r="B11" s="9">
        <f>B12+B13</f>
        <v>41</v>
      </c>
      <c r="C11" s="10">
        <f aca="true" t="shared" si="3" ref="C11:K11">C12+C13</f>
        <v>0</v>
      </c>
      <c r="D11" s="10">
        <f t="shared" si="3"/>
        <v>0</v>
      </c>
      <c r="E11" s="11">
        <f t="shared" si="3"/>
        <v>41</v>
      </c>
      <c r="F11" s="10">
        <f t="shared" si="3"/>
        <v>129.5</v>
      </c>
      <c r="G11" s="10">
        <f t="shared" si="3"/>
        <v>0</v>
      </c>
      <c r="H11" s="10">
        <f t="shared" si="3"/>
        <v>129.5</v>
      </c>
      <c r="I11" s="9">
        <f t="shared" si="3"/>
        <v>88.5</v>
      </c>
      <c r="J11" s="9"/>
      <c r="K11" s="18">
        <f t="shared" si="3"/>
        <v>88.5</v>
      </c>
    </row>
    <row r="12" spans="1:11" ht="12.75">
      <c r="A12" s="47" t="s">
        <v>71</v>
      </c>
      <c r="B12" s="9">
        <v>17</v>
      </c>
      <c r="C12" s="10">
        <v>0</v>
      </c>
      <c r="D12" s="10">
        <v>0</v>
      </c>
      <c r="E12" s="11">
        <f>B12+C12+D12</f>
        <v>17</v>
      </c>
      <c r="F12" s="10">
        <v>19.5</v>
      </c>
      <c r="G12" s="10">
        <v>0</v>
      </c>
      <c r="H12" s="11">
        <f>F12+G12</f>
        <v>19.5</v>
      </c>
      <c r="I12" s="18">
        <f>H12-E12</f>
        <v>2.5</v>
      </c>
      <c r="J12" s="18"/>
      <c r="K12" s="18">
        <f>I12-J12</f>
        <v>2.5</v>
      </c>
    </row>
    <row r="13" spans="1:11" ht="12.75">
      <c r="A13" s="50" t="s">
        <v>72</v>
      </c>
      <c r="B13" s="12">
        <v>24</v>
      </c>
      <c r="C13" s="13">
        <v>0</v>
      </c>
      <c r="D13" s="13">
        <v>0</v>
      </c>
      <c r="E13" s="14">
        <f>B13+C13+D13</f>
        <v>24</v>
      </c>
      <c r="F13" s="12">
        <v>110</v>
      </c>
      <c r="G13" s="13">
        <v>0</v>
      </c>
      <c r="H13" s="14">
        <f>F13+G13</f>
        <v>110</v>
      </c>
      <c r="I13" s="19">
        <f>H13-E13</f>
        <v>86</v>
      </c>
      <c r="J13" s="19"/>
      <c r="K13" s="19">
        <f>I13-J13</f>
        <v>86</v>
      </c>
    </row>
    <row r="14" spans="1:1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</sheetData>
  <mergeCells count="2">
    <mergeCell ref="B2:E2"/>
    <mergeCell ref="F2:H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K5" sqref="K5"/>
    </sheetView>
  </sheetViews>
  <sheetFormatPr defaultColWidth="9.140625" defaultRowHeight="12.75"/>
  <cols>
    <col min="1" max="16384" width="9.140625" style="54" customWidth="1"/>
  </cols>
  <sheetData>
    <row r="1" spans="1:11" ht="12.75">
      <c r="A1" s="64"/>
      <c r="B1" s="61"/>
      <c r="C1" s="62"/>
      <c r="D1" s="62"/>
      <c r="E1" s="51"/>
      <c r="F1" s="61"/>
      <c r="G1" s="62"/>
      <c r="H1" s="51"/>
      <c r="I1" s="63"/>
      <c r="J1" s="63" t="s">
        <v>11</v>
      </c>
      <c r="K1" s="64"/>
    </row>
    <row r="2" spans="1:11" ht="12.75">
      <c r="A2" s="48"/>
      <c r="B2" s="85" t="s">
        <v>0</v>
      </c>
      <c r="C2" s="86"/>
      <c r="D2" s="86"/>
      <c r="E2" s="87"/>
      <c r="F2" s="85" t="s">
        <v>4</v>
      </c>
      <c r="G2" s="86"/>
      <c r="H2" s="87"/>
      <c r="I2" s="45" t="s">
        <v>8</v>
      </c>
      <c r="J2" s="45" t="s">
        <v>10</v>
      </c>
      <c r="K2" s="48"/>
    </row>
    <row r="3" spans="1:11" ht="12.75">
      <c r="A3" s="69" t="s">
        <v>13</v>
      </c>
      <c r="B3" s="65" t="s">
        <v>1</v>
      </c>
      <c r="C3" s="55" t="s">
        <v>2</v>
      </c>
      <c r="D3" s="55" t="s">
        <v>3</v>
      </c>
      <c r="E3" s="39" t="s">
        <v>7</v>
      </c>
      <c r="F3" s="67" t="s">
        <v>6</v>
      </c>
      <c r="G3" s="68" t="s">
        <v>5</v>
      </c>
      <c r="H3" s="66" t="s">
        <v>7</v>
      </c>
      <c r="I3" s="69" t="s">
        <v>9</v>
      </c>
      <c r="J3" s="69" t="s">
        <v>12</v>
      </c>
      <c r="K3" s="69" t="s">
        <v>36</v>
      </c>
    </row>
    <row r="4" spans="1:11" ht="12.75">
      <c r="A4" s="78">
        <v>1.1</v>
      </c>
      <c r="B4" s="74">
        <f>B6</f>
        <v>296</v>
      </c>
      <c r="C4" s="76">
        <f aca="true" t="shared" si="0" ref="C4:K4">C6</f>
        <v>0</v>
      </c>
      <c r="D4" s="76">
        <f t="shared" si="0"/>
        <v>0</v>
      </c>
      <c r="E4" s="77">
        <f t="shared" si="0"/>
        <v>567</v>
      </c>
      <c r="F4" s="76">
        <f t="shared" si="0"/>
        <v>750.9999999999999</v>
      </c>
      <c r="G4" s="58">
        <f t="shared" si="0"/>
        <v>0</v>
      </c>
      <c r="H4" s="76">
        <f t="shared" si="0"/>
        <v>750.9999999999999</v>
      </c>
      <c r="I4" s="75">
        <f>H4-E4</f>
        <v>183.9999999999999</v>
      </c>
      <c r="J4" s="75"/>
      <c r="K4" s="77">
        <f>I4-J4</f>
        <v>183.9999999999999</v>
      </c>
    </row>
    <row r="5" spans="1:11" ht="12.75">
      <c r="A5" s="79"/>
      <c r="B5" s="42"/>
      <c r="C5" s="38"/>
      <c r="D5" s="38"/>
      <c r="E5" s="49"/>
      <c r="F5" s="38"/>
      <c r="G5" s="38"/>
      <c r="H5" s="38"/>
      <c r="I5" s="48"/>
      <c r="J5" s="48"/>
      <c r="K5" s="49"/>
    </row>
    <row r="6" spans="1:11" ht="12.75">
      <c r="A6" s="42" t="s">
        <v>73</v>
      </c>
      <c r="B6" s="56">
        <f>B7+B17+B21+B24+B28</f>
        <v>296</v>
      </c>
      <c r="C6" s="58">
        <f>C7+C17+C21+C24+C28</f>
        <v>0</v>
      </c>
      <c r="D6" s="58">
        <f>D7+D17+D21+D24+D28</f>
        <v>0</v>
      </c>
      <c r="E6" s="60">
        <f>E7+E16+E17</f>
        <v>567</v>
      </c>
      <c r="F6" s="58">
        <f>F7+F17+F21+F24+F28</f>
        <v>750.9999999999999</v>
      </c>
      <c r="G6" s="58">
        <f>G7+G17+G21+G24+G28</f>
        <v>0</v>
      </c>
      <c r="H6" s="58">
        <f>H7+H17+H21+H24+H28</f>
        <v>750.9999999999999</v>
      </c>
      <c r="I6" s="57"/>
      <c r="J6" s="57"/>
      <c r="K6" s="60"/>
    </row>
    <row r="7" spans="1:11" ht="12.75">
      <c r="A7" s="65" t="s">
        <v>74</v>
      </c>
      <c r="B7" s="56">
        <v>11</v>
      </c>
      <c r="C7" s="58">
        <f>C8+C9+C10+C11+C12+C13+C14+C15</f>
        <v>0</v>
      </c>
      <c r="D7" s="58">
        <f>D8+D9+D10+D11+D12+D13+D14+D15</f>
        <v>0</v>
      </c>
      <c r="E7" s="49">
        <f>SUM(B7:D7)</f>
        <v>11</v>
      </c>
      <c r="F7" s="58">
        <f>F8+F9+F10+F11+F12+F13+F14+F15</f>
        <v>328.7</v>
      </c>
      <c r="G7" s="58">
        <f>G8+G9+G10+G11+G12+G13+G14+G15</f>
        <v>0</v>
      </c>
      <c r="H7" s="58">
        <f>H8+H9+H10+H11+H12+H13+H14+H15</f>
        <v>328.7</v>
      </c>
      <c r="I7" s="57"/>
      <c r="J7" s="57"/>
      <c r="K7" s="57"/>
    </row>
    <row r="8" spans="1:11" ht="12.75">
      <c r="A8" s="80" t="s">
        <v>82</v>
      </c>
      <c r="B8" s="42"/>
      <c r="C8" s="38"/>
      <c r="D8" s="38"/>
      <c r="E8" s="49"/>
      <c r="F8" s="38">
        <v>15.3</v>
      </c>
      <c r="G8" s="38">
        <v>0</v>
      </c>
      <c r="H8" s="38">
        <f aca="true" t="shared" si="1" ref="H8:H15">F8+G8</f>
        <v>15.3</v>
      </c>
      <c r="I8" s="48"/>
      <c r="J8" s="48"/>
      <c r="K8" s="49"/>
    </row>
    <row r="9" spans="1:11" ht="12.75">
      <c r="A9" s="80" t="s">
        <v>83</v>
      </c>
      <c r="B9" s="42"/>
      <c r="C9" s="38"/>
      <c r="D9" s="38"/>
      <c r="E9" s="49"/>
      <c r="F9" s="38">
        <v>38.3</v>
      </c>
      <c r="G9" s="38">
        <v>0</v>
      </c>
      <c r="H9" s="38">
        <f t="shared" si="1"/>
        <v>38.3</v>
      </c>
      <c r="I9" s="48"/>
      <c r="J9" s="48"/>
      <c r="K9" s="49"/>
    </row>
    <row r="10" spans="1:11" ht="12.75">
      <c r="A10" s="80" t="s">
        <v>84</v>
      </c>
      <c r="B10" s="56"/>
      <c r="C10" s="58"/>
      <c r="D10" s="38"/>
      <c r="E10" s="49"/>
      <c r="F10" s="38">
        <v>30.7</v>
      </c>
      <c r="G10" s="38">
        <v>0</v>
      </c>
      <c r="H10" s="38">
        <f t="shared" si="1"/>
        <v>30.7</v>
      </c>
      <c r="I10" s="48"/>
      <c r="J10" s="48"/>
      <c r="K10" s="49"/>
    </row>
    <row r="11" spans="1:11" ht="12.75">
      <c r="A11" s="80" t="s">
        <v>85</v>
      </c>
      <c r="B11" s="42"/>
      <c r="C11" s="38"/>
      <c r="D11" s="38"/>
      <c r="E11" s="49"/>
      <c r="F11" s="58">
        <v>46</v>
      </c>
      <c r="G11" s="38">
        <v>0</v>
      </c>
      <c r="H11" s="58">
        <f t="shared" si="1"/>
        <v>46</v>
      </c>
      <c r="I11" s="48"/>
      <c r="J11" s="48"/>
      <c r="K11" s="49"/>
    </row>
    <row r="12" spans="1:11" ht="12.75">
      <c r="A12" s="80" t="s">
        <v>86</v>
      </c>
      <c r="B12" s="42"/>
      <c r="C12" s="38"/>
      <c r="D12" s="38"/>
      <c r="E12" s="49"/>
      <c r="F12" s="38">
        <v>30.7</v>
      </c>
      <c r="G12" s="38">
        <v>0</v>
      </c>
      <c r="H12" s="38">
        <f t="shared" si="1"/>
        <v>30.7</v>
      </c>
      <c r="I12" s="48"/>
      <c r="J12" s="48"/>
      <c r="K12" s="49"/>
    </row>
    <row r="13" spans="1:11" ht="12.75">
      <c r="A13" s="80" t="s">
        <v>87</v>
      </c>
      <c r="B13" s="42"/>
      <c r="C13" s="38"/>
      <c r="D13" s="38"/>
      <c r="E13" s="49"/>
      <c r="F13" s="38">
        <v>33.8</v>
      </c>
      <c r="G13" s="38">
        <v>0</v>
      </c>
      <c r="H13" s="38">
        <f t="shared" si="1"/>
        <v>33.8</v>
      </c>
      <c r="I13" s="48"/>
      <c r="J13" s="48"/>
      <c r="K13" s="49"/>
    </row>
    <row r="14" spans="1:11" ht="12.75">
      <c r="A14" s="80" t="s">
        <v>88</v>
      </c>
      <c r="B14" s="42"/>
      <c r="C14" s="38"/>
      <c r="D14" s="38"/>
      <c r="E14" s="49"/>
      <c r="F14" s="38">
        <v>76.7</v>
      </c>
      <c r="G14" s="38">
        <v>0</v>
      </c>
      <c r="H14" s="38">
        <f t="shared" si="1"/>
        <v>76.7</v>
      </c>
      <c r="I14" s="48"/>
      <c r="J14" s="48"/>
      <c r="K14" s="49"/>
    </row>
    <row r="15" spans="1:11" ht="12.75">
      <c r="A15" s="80" t="s">
        <v>89</v>
      </c>
      <c r="B15" s="42"/>
      <c r="C15" s="38"/>
      <c r="D15" s="38"/>
      <c r="E15" s="49"/>
      <c r="F15" s="38">
        <v>57.2</v>
      </c>
      <c r="G15" s="38">
        <v>0</v>
      </c>
      <c r="H15" s="38">
        <f t="shared" si="1"/>
        <v>57.2</v>
      </c>
      <c r="I15" s="48"/>
      <c r="J15" s="48"/>
      <c r="K15" s="49"/>
    </row>
    <row r="16" spans="1:11" ht="12.75">
      <c r="A16" s="65" t="s">
        <v>95</v>
      </c>
      <c r="B16" s="42">
        <v>271</v>
      </c>
      <c r="C16" s="38">
        <v>0</v>
      </c>
      <c r="D16" s="38">
        <v>0</v>
      </c>
      <c r="E16" s="49">
        <f>SUM(B16:D16)</f>
        <v>271</v>
      </c>
      <c r="F16" s="38"/>
      <c r="G16" s="38"/>
      <c r="H16" s="38"/>
      <c r="I16" s="48"/>
      <c r="J16" s="48"/>
      <c r="K16" s="49"/>
    </row>
    <row r="17" spans="1:11" ht="12.75">
      <c r="A17" s="65" t="s">
        <v>75</v>
      </c>
      <c r="B17" s="42">
        <v>285</v>
      </c>
      <c r="C17" s="38">
        <f>C18+C19+C20</f>
        <v>0</v>
      </c>
      <c r="D17" s="38">
        <f>D18+D19+D20</f>
        <v>0</v>
      </c>
      <c r="E17" s="49">
        <f>SUM(B17:D17)</f>
        <v>285</v>
      </c>
      <c r="F17" s="38">
        <f>F18+F19+F20</f>
        <v>146.7</v>
      </c>
      <c r="G17" s="38">
        <f>G18+G19+G20</f>
        <v>0</v>
      </c>
      <c r="H17" s="38">
        <f>H18+H19+H20</f>
        <v>146.7</v>
      </c>
      <c r="I17" s="48"/>
      <c r="J17" s="48"/>
      <c r="K17" s="49"/>
    </row>
    <row r="18" spans="1:11" ht="12.75">
      <c r="A18" s="80" t="s">
        <v>76</v>
      </c>
      <c r="B18" s="42"/>
      <c r="C18" s="38"/>
      <c r="D18" s="38"/>
      <c r="E18" s="49"/>
      <c r="F18" s="38">
        <v>100.7</v>
      </c>
      <c r="G18" s="38">
        <v>0</v>
      </c>
      <c r="H18" s="38">
        <f>F18+G18</f>
        <v>100.7</v>
      </c>
      <c r="I18" s="48"/>
      <c r="J18" s="48"/>
      <c r="K18" s="49"/>
    </row>
    <row r="19" spans="1:11" ht="12.75">
      <c r="A19" s="80" t="s">
        <v>77</v>
      </c>
      <c r="B19" s="42"/>
      <c r="C19" s="38"/>
      <c r="D19" s="38"/>
      <c r="E19" s="49"/>
      <c r="F19" s="38">
        <v>15.3</v>
      </c>
      <c r="G19" s="38">
        <v>0</v>
      </c>
      <c r="H19" s="38">
        <f>F19+G19</f>
        <v>15.3</v>
      </c>
      <c r="I19" s="48"/>
      <c r="J19" s="57"/>
      <c r="K19" s="49"/>
    </row>
    <row r="20" spans="1:11" ht="12.75">
      <c r="A20" s="80" t="s">
        <v>78</v>
      </c>
      <c r="B20" s="42"/>
      <c r="C20" s="38"/>
      <c r="D20" s="38"/>
      <c r="E20" s="49"/>
      <c r="F20" s="38">
        <v>30.7</v>
      </c>
      <c r="G20" s="38">
        <v>0</v>
      </c>
      <c r="H20" s="38">
        <f>F20+G20</f>
        <v>30.7</v>
      </c>
      <c r="I20" s="48"/>
      <c r="J20" s="48"/>
      <c r="K20" s="49"/>
    </row>
    <row r="21" spans="1:11" ht="12.75">
      <c r="A21" s="65" t="s">
        <v>79</v>
      </c>
      <c r="B21" s="42"/>
      <c r="C21" s="38"/>
      <c r="D21" s="38"/>
      <c r="E21" s="49"/>
      <c r="F21" s="38">
        <f>F22+F23</f>
        <v>146.7</v>
      </c>
      <c r="G21" s="38">
        <f>G22+G23</f>
        <v>0</v>
      </c>
      <c r="H21" s="38">
        <f>H22+H23</f>
        <v>146.7</v>
      </c>
      <c r="I21" s="48"/>
      <c r="J21" s="48"/>
      <c r="K21" s="60"/>
    </row>
    <row r="22" spans="1:11" ht="12.75">
      <c r="A22" s="80" t="s">
        <v>80</v>
      </c>
      <c r="B22" s="42"/>
      <c r="C22" s="38"/>
      <c r="D22" s="38"/>
      <c r="E22" s="49"/>
      <c r="F22" s="38">
        <v>109.5</v>
      </c>
      <c r="G22" s="38"/>
      <c r="H22" s="38">
        <f>F22+G22</f>
        <v>109.5</v>
      </c>
      <c r="I22" s="48"/>
      <c r="J22" s="48"/>
      <c r="K22" s="49"/>
    </row>
    <row r="23" spans="1:11" ht="12.75">
      <c r="A23" s="80" t="s">
        <v>81</v>
      </c>
      <c r="B23" s="42"/>
      <c r="C23" s="38"/>
      <c r="D23" s="38"/>
      <c r="E23" s="49"/>
      <c r="F23" s="38">
        <v>37.2</v>
      </c>
      <c r="G23" s="38"/>
      <c r="H23" s="38">
        <f>F23+G23</f>
        <v>37.2</v>
      </c>
      <c r="I23" s="48"/>
      <c r="J23" s="48"/>
      <c r="K23" s="49"/>
    </row>
    <row r="24" spans="1:11" ht="12.75">
      <c r="A24" s="65" t="s">
        <v>90</v>
      </c>
      <c r="B24" s="42"/>
      <c r="C24" s="38"/>
      <c r="D24" s="38"/>
      <c r="E24" s="49"/>
      <c r="F24" s="38">
        <f>F25+F26+F27</f>
        <v>93.39999999999999</v>
      </c>
      <c r="G24" s="38">
        <f>G25+G26+G27</f>
        <v>0</v>
      </c>
      <c r="H24" s="38">
        <f>H25+H26+H27</f>
        <v>93.39999999999999</v>
      </c>
      <c r="I24" s="48"/>
      <c r="J24" s="57"/>
      <c r="K24" s="60"/>
    </row>
    <row r="25" spans="1:11" ht="12.75">
      <c r="A25" s="80" t="s">
        <v>91</v>
      </c>
      <c r="B25" s="42"/>
      <c r="C25" s="38"/>
      <c r="D25" s="38"/>
      <c r="E25" s="49"/>
      <c r="F25" s="38">
        <v>46</v>
      </c>
      <c r="G25" s="38"/>
      <c r="H25" s="38">
        <f>F25+G25</f>
        <v>46</v>
      </c>
      <c r="I25" s="48"/>
      <c r="J25" s="70"/>
      <c r="K25" s="49"/>
    </row>
    <row r="26" spans="1:11" ht="12.75">
      <c r="A26" s="80" t="s">
        <v>92</v>
      </c>
      <c r="B26" s="42"/>
      <c r="C26" s="38"/>
      <c r="D26" s="38"/>
      <c r="E26" s="49"/>
      <c r="F26" s="38">
        <v>20.1</v>
      </c>
      <c r="G26" s="38"/>
      <c r="H26" s="38">
        <f>F26+G26</f>
        <v>20.1</v>
      </c>
      <c r="I26" s="42"/>
      <c r="J26" s="48"/>
      <c r="K26" s="49"/>
    </row>
    <row r="27" spans="1:11" ht="12.75">
      <c r="A27" s="80" t="s">
        <v>93</v>
      </c>
      <c r="B27" s="42"/>
      <c r="C27" s="38"/>
      <c r="D27" s="38"/>
      <c r="E27" s="49"/>
      <c r="F27" s="38">
        <v>27.3</v>
      </c>
      <c r="G27" s="38"/>
      <c r="H27" s="38">
        <f>F27+G27</f>
        <v>27.3</v>
      </c>
      <c r="I27" s="42"/>
      <c r="J27" s="48"/>
      <c r="K27" s="49"/>
    </row>
    <row r="28" spans="1:11" ht="12.75">
      <c r="A28" s="67" t="s">
        <v>94</v>
      </c>
      <c r="B28" s="71"/>
      <c r="C28" s="72"/>
      <c r="D28" s="72"/>
      <c r="E28" s="52"/>
      <c r="F28" s="72">
        <v>35.5</v>
      </c>
      <c r="G28" s="72"/>
      <c r="H28" s="72">
        <f>F28+G28</f>
        <v>35.5</v>
      </c>
      <c r="I28" s="71"/>
      <c r="J28" s="73"/>
      <c r="K28" s="52"/>
    </row>
  </sheetData>
  <mergeCells count="2">
    <mergeCell ref="B2:E2"/>
    <mergeCell ref="F2:H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2000-07-07T22:57:25Z</cp:lastPrinted>
  <dcterms:created xsi:type="dcterms:W3CDTF">2000-06-30T15:56:04Z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