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45" windowHeight="9000" activeTab="2"/>
  </bookViews>
  <sheets>
    <sheet name="ETC02" sheetId="1" r:id="rId1"/>
    <sheet name="ETC03" sheetId="2" r:id="rId2"/>
    <sheet name="LBL" sheetId="3" r:id="rId3"/>
    <sheet name="UCSC" sheetId="4" r:id="rId4"/>
  </sheets>
  <definedNames/>
  <calcPr fullCalcOnLoad="1"/>
</workbook>
</file>

<file path=xl/sharedStrings.xml><?xml version="1.0" encoding="utf-8"?>
<sst xmlns="http://schemas.openxmlformats.org/spreadsheetml/2006/main" count="143" uniqueCount="51">
  <si>
    <t>Hybrids</t>
  </si>
  <si>
    <t>LBL</t>
  </si>
  <si>
    <t>UCSC</t>
  </si>
  <si>
    <t>FY02</t>
  </si>
  <si>
    <t>FY03</t>
  </si>
  <si>
    <t>EE</t>
  </si>
  <si>
    <t>ME</t>
  </si>
  <si>
    <t>Base</t>
  </si>
  <si>
    <t>Project</t>
  </si>
  <si>
    <t xml:space="preserve">Base </t>
  </si>
  <si>
    <t>Designer</t>
  </si>
  <si>
    <t>Etech</t>
  </si>
  <si>
    <t>Mtech</t>
  </si>
  <si>
    <t>Contract</t>
  </si>
  <si>
    <t>Students</t>
  </si>
  <si>
    <t>Modules</t>
  </si>
  <si>
    <t>FY04</t>
  </si>
  <si>
    <t>Witharm</t>
  </si>
  <si>
    <t>McCormack</t>
  </si>
  <si>
    <t>Powers</t>
  </si>
  <si>
    <t>Tran</t>
  </si>
  <si>
    <t>XXXX</t>
  </si>
  <si>
    <t>Yrly Rate</t>
  </si>
  <si>
    <t>FY03 Frac</t>
  </si>
  <si>
    <t>FY03 Cost</t>
  </si>
  <si>
    <t>FY04 Frac</t>
  </si>
  <si>
    <t>FY04 Cost</t>
  </si>
  <si>
    <t>Totals</t>
  </si>
  <si>
    <t>1.1.2.2 Hybrids</t>
  </si>
  <si>
    <t>1.1.2.3 Modules</t>
  </si>
  <si>
    <t>StudentsRAs</t>
  </si>
  <si>
    <t>Students/RAs</t>
  </si>
  <si>
    <t>Sr  Tech</t>
  </si>
  <si>
    <t>Sr.  Eng</t>
  </si>
  <si>
    <t>Sr. Contract</t>
  </si>
  <si>
    <t>Sr Student</t>
  </si>
  <si>
    <t>Jr. Eng</t>
  </si>
  <si>
    <t>Jr. Tech</t>
  </si>
  <si>
    <t>Jr. Contract</t>
  </si>
  <si>
    <t>Jr. Student</t>
  </si>
  <si>
    <t>Hr Rate (w/o indirect)</t>
  </si>
  <si>
    <t>Yrly Rate (w/o indirect)</t>
  </si>
  <si>
    <t>Labor Indirect Rate</t>
  </si>
  <si>
    <t>Totals including Indirect</t>
  </si>
  <si>
    <t>Hourly rate</t>
  </si>
  <si>
    <t>w/o indirect</t>
  </si>
  <si>
    <t>Indirect</t>
  </si>
  <si>
    <t>Rate</t>
  </si>
  <si>
    <t xml:space="preserve">Junior </t>
  </si>
  <si>
    <t>Senior</t>
  </si>
  <si>
    <t>Junior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</si>
</sst>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39" fontId="0" fillId="0" borderId="0" xfId="0" applyNumberFormat="1" applyAlignment="1">
      <alignment/>
    </xf>
    <xf numFmtId="3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C19" sqref="C19"/>
    </sheetView>
  </sheetViews>
  <sheetFormatPr defaultColWidth="9.140625" defaultRowHeight="12.75"/>
  <sheetData>
    <row r="1" spans="2:9" ht="12.75">
      <c r="B1" s="8" t="s">
        <v>1</v>
      </c>
      <c r="C1" s="8"/>
      <c r="D1" s="8"/>
      <c r="E1" s="8"/>
      <c r="F1" s="8" t="s">
        <v>2</v>
      </c>
      <c r="G1" s="8"/>
      <c r="H1" s="8"/>
      <c r="I1" s="8"/>
    </row>
    <row r="2" spans="2:9" ht="12.75">
      <c r="B2" s="8" t="s">
        <v>3</v>
      </c>
      <c r="C2" s="8"/>
      <c r="D2" s="8" t="s">
        <v>4</v>
      </c>
      <c r="E2" s="8"/>
      <c r="F2" s="8" t="s">
        <v>3</v>
      </c>
      <c r="G2" s="8"/>
      <c r="H2" s="8" t="s">
        <v>4</v>
      </c>
      <c r="I2" s="8"/>
    </row>
    <row r="3" spans="2:9" ht="12.75">
      <c r="B3" s="2" t="s">
        <v>7</v>
      </c>
      <c r="C3" s="2" t="s">
        <v>8</v>
      </c>
      <c r="D3" s="2" t="s">
        <v>9</v>
      </c>
      <c r="E3" s="2" t="s">
        <v>8</v>
      </c>
      <c r="F3" s="2" t="s">
        <v>7</v>
      </c>
      <c r="G3" s="2" t="s">
        <v>8</v>
      </c>
      <c r="H3" s="2" t="s">
        <v>9</v>
      </c>
      <c r="I3" s="2" t="s">
        <v>8</v>
      </c>
    </row>
    <row r="4" ht="12.75">
      <c r="A4" t="s">
        <v>0</v>
      </c>
    </row>
    <row r="5" spans="1:9" ht="12.75">
      <c r="A5" s="1" t="s">
        <v>5</v>
      </c>
      <c r="C5">
        <v>0.1</v>
      </c>
      <c r="G5">
        <v>0.875</v>
      </c>
      <c r="I5">
        <v>1</v>
      </c>
    </row>
    <row r="6" ht="12.75">
      <c r="A6" s="1" t="s">
        <v>6</v>
      </c>
    </row>
    <row r="7" ht="12.75">
      <c r="A7" s="1" t="s">
        <v>10</v>
      </c>
    </row>
    <row r="8" spans="1:3" ht="12.75">
      <c r="A8" s="1" t="s">
        <v>11</v>
      </c>
      <c r="C8">
        <v>0.1</v>
      </c>
    </row>
    <row r="9" spans="1:5" ht="12.75">
      <c r="A9" s="1" t="s">
        <v>12</v>
      </c>
      <c r="C9">
        <v>0.75</v>
      </c>
      <c r="E9">
        <v>0.5</v>
      </c>
    </row>
    <row r="10" spans="1:9" ht="12.75">
      <c r="A10" s="1" t="s">
        <v>13</v>
      </c>
      <c r="C10">
        <v>1.25</v>
      </c>
      <c r="E10">
        <v>1.5</v>
      </c>
      <c r="G10">
        <v>1</v>
      </c>
      <c r="I10">
        <v>1</v>
      </c>
    </row>
    <row r="11" spans="1:9" ht="12.75">
      <c r="A11" s="1" t="s">
        <v>14</v>
      </c>
      <c r="C11">
        <v>1</v>
      </c>
      <c r="E11">
        <v>1</v>
      </c>
      <c r="G11">
        <v>0.5</v>
      </c>
      <c r="I11">
        <v>1</v>
      </c>
    </row>
    <row r="12" ht="12.75">
      <c r="A12" t="s">
        <v>15</v>
      </c>
    </row>
    <row r="13" ht="12.75">
      <c r="A13" s="1" t="s">
        <v>5</v>
      </c>
    </row>
    <row r="14" spans="1:2" ht="12.75">
      <c r="A14" s="1" t="s">
        <v>6</v>
      </c>
      <c r="B14">
        <v>0.25</v>
      </c>
    </row>
    <row r="15" ht="12.75">
      <c r="A15" s="1" t="s">
        <v>10</v>
      </c>
    </row>
    <row r="16" ht="12.75">
      <c r="A16" s="1" t="s">
        <v>11</v>
      </c>
    </row>
    <row r="17" spans="1:5" ht="12.75">
      <c r="A17" s="1" t="s">
        <v>12</v>
      </c>
      <c r="B17" s="3">
        <v>1</v>
      </c>
      <c r="C17">
        <v>0.5</v>
      </c>
      <c r="D17">
        <v>1</v>
      </c>
      <c r="E17">
        <v>0.5</v>
      </c>
    </row>
    <row r="18" spans="1:5" ht="12.75">
      <c r="A18" s="1" t="s">
        <v>13</v>
      </c>
      <c r="C18">
        <v>1.25</v>
      </c>
      <c r="E18">
        <v>1.5</v>
      </c>
    </row>
    <row r="19" spans="1:9" ht="12.75">
      <c r="A19" s="1" t="s">
        <v>14</v>
      </c>
      <c r="C19">
        <v>1</v>
      </c>
      <c r="E19">
        <v>1</v>
      </c>
      <c r="G19">
        <v>0.5</v>
      </c>
      <c r="I19">
        <v>1</v>
      </c>
    </row>
  </sheetData>
  <mergeCells count="6">
    <mergeCell ref="B1:E1"/>
    <mergeCell ref="F1:I1"/>
    <mergeCell ref="B2:C2"/>
    <mergeCell ref="D2:E2"/>
    <mergeCell ref="F2:G2"/>
    <mergeCell ref="H2:I2"/>
  </mergeCells>
  <printOptions gridLines="1"/>
  <pageMargins left="0.75" right="0.75" top="1" bottom="1" header="0.5" footer="0.5"/>
  <pageSetup horizontalDpi="600" verticalDpi="600" orientation="landscape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M19" sqref="M19"/>
    </sheetView>
  </sheetViews>
  <sheetFormatPr defaultColWidth="9.140625" defaultRowHeight="12.75"/>
  <sheetData>
    <row r="1" spans="2:11" ht="12.75">
      <c r="B1" s="8" t="s">
        <v>1</v>
      </c>
      <c r="C1" s="8"/>
      <c r="D1" s="8"/>
      <c r="E1" s="8"/>
      <c r="F1" s="2"/>
      <c r="G1" s="2"/>
      <c r="H1" s="8" t="s">
        <v>2</v>
      </c>
      <c r="I1" s="8"/>
      <c r="J1" s="8"/>
      <c r="K1" s="8"/>
    </row>
    <row r="2" spans="2:13" ht="12.75">
      <c r="B2" s="8" t="s">
        <v>3</v>
      </c>
      <c r="C2" s="8"/>
      <c r="D2" s="8" t="s">
        <v>4</v>
      </c>
      <c r="E2" s="8"/>
      <c r="F2" s="8" t="s">
        <v>16</v>
      </c>
      <c r="G2" s="8"/>
      <c r="H2" s="8" t="s">
        <v>3</v>
      </c>
      <c r="I2" s="8"/>
      <c r="J2" s="8" t="s">
        <v>4</v>
      </c>
      <c r="K2" s="8"/>
      <c r="L2" s="8" t="s">
        <v>16</v>
      </c>
      <c r="M2" s="8"/>
    </row>
    <row r="3" spans="2:13" ht="12.75">
      <c r="B3" s="2" t="s">
        <v>7</v>
      </c>
      <c r="C3" s="2" t="s">
        <v>8</v>
      </c>
      <c r="D3" s="2" t="s">
        <v>9</v>
      </c>
      <c r="E3" s="2" t="s">
        <v>8</v>
      </c>
      <c r="F3" s="2" t="s">
        <v>9</v>
      </c>
      <c r="G3" s="2" t="s">
        <v>8</v>
      </c>
      <c r="H3" s="2" t="s">
        <v>7</v>
      </c>
      <c r="I3" s="2" t="s">
        <v>8</v>
      </c>
      <c r="J3" s="2" t="s">
        <v>9</v>
      </c>
      <c r="K3" s="2" t="s">
        <v>8</v>
      </c>
      <c r="L3" s="2" t="s">
        <v>9</v>
      </c>
      <c r="M3" s="2" t="s">
        <v>8</v>
      </c>
    </row>
    <row r="4" ht="12.75">
      <c r="A4" t="s">
        <v>0</v>
      </c>
    </row>
    <row r="5" spans="1:13" ht="12.75">
      <c r="A5" s="1" t="s">
        <v>5</v>
      </c>
      <c r="K5">
        <v>1</v>
      </c>
      <c r="M5">
        <v>0.25</v>
      </c>
    </row>
    <row r="6" ht="12.75">
      <c r="A6" s="1" t="s">
        <v>6</v>
      </c>
    </row>
    <row r="7" ht="12.75">
      <c r="A7" s="1" t="s">
        <v>10</v>
      </c>
    </row>
    <row r="8" ht="12.75">
      <c r="A8" s="1" t="s">
        <v>11</v>
      </c>
    </row>
    <row r="9" spans="1:5" ht="12.75">
      <c r="A9" s="1" t="s">
        <v>12</v>
      </c>
      <c r="E9">
        <v>0.5</v>
      </c>
    </row>
    <row r="10" spans="1:11" ht="12.75">
      <c r="A10" s="1" t="s">
        <v>13</v>
      </c>
      <c r="E10">
        <v>1</v>
      </c>
      <c r="K10">
        <v>1</v>
      </c>
    </row>
    <row r="11" spans="1:11" ht="12.75">
      <c r="A11" s="1" t="s">
        <v>14</v>
      </c>
      <c r="E11">
        <v>1</v>
      </c>
      <c r="K11">
        <v>1</v>
      </c>
    </row>
    <row r="12" ht="12.75">
      <c r="A12" t="s">
        <v>15</v>
      </c>
    </row>
    <row r="13" ht="12.75">
      <c r="A13" s="1" t="s">
        <v>5</v>
      </c>
    </row>
    <row r="14" ht="12.75">
      <c r="A14" s="1" t="s">
        <v>6</v>
      </c>
    </row>
    <row r="15" ht="12.75">
      <c r="A15" s="1" t="s">
        <v>10</v>
      </c>
    </row>
    <row r="16" ht="12.75">
      <c r="A16" s="1" t="s">
        <v>11</v>
      </c>
    </row>
    <row r="17" spans="1:7" ht="12.75">
      <c r="A17" s="1" t="s">
        <v>12</v>
      </c>
      <c r="B17" s="3"/>
      <c r="E17">
        <v>1.5</v>
      </c>
      <c r="G17">
        <v>0.25</v>
      </c>
    </row>
    <row r="18" spans="1:7" ht="12.75">
      <c r="A18" s="1" t="s">
        <v>13</v>
      </c>
      <c r="E18">
        <v>1.5</v>
      </c>
      <c r="G18">
        <v>0.75</v>
      </c>
    </row>
    <row r="19" spans="1:13" ht="12.75">
      <c r="A19" s="1" t="s">
        <v>14</v>
      </c>
      <c r="E19">
        <v>2</v>
      </c>
      <c r="G19">
        <v>0.5</v>
      </c>
      <c r="K19">
        <v>1</v>
      </c>
      <c r="M19">
        <v>0.25</v>
      </c>
    </row>
  </sheetData>
  <mergeCells count="8">
    <mergeCell ref="L2:M2"/>
    <mergeCell ref="B1:E1"/>
    <mergeCell ref="H1:K1"/>
    <mergeCell ref="B2:C2"/>
    <mergeCell ref="D2:E2"/>
    <mergeCell ref="H2:I2"/>
    <mergeCell ref="J2:K2"/>
    <mergeCell ref="F2:G2"/>
  </mergeCells>
  <printOptions gridLines="1"/>
  <pageMargins left="0.75" right="0.75" top="1" bottom="1" header="0.5" footer="0.5"/>
  <pageSetup horizontalDpi="600" verticalDpi="600" orientation="landscape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I14" sqref="I14:I19"/>
    </sheetView>
  </sheetViews>
  <sheetFormatPr defaultColWidth="9.140625" defaultRowHeight="12.75"/>
  <cols>
    <col min="1" max="1" width="12.00390625" style="0" bestFit="1" customWidth="1"/>
    <col min="2" max="2" width="8.7109375" style="0" bestFit="1" customWidth="1"/>
    <col min="3" max="3" width="9.7109375" style="0" bestFit="1" customWidth="1"/>
    <col min="4" max="4" width="9.8515625" style="0" bestFit="1" customWidth="1"/>
    <col min="5" max="5" width="9.7109375" style="0" bestFit="1" customWidth="1"/>
    <col min="6" max="6" width="9.8515625" style="0" bestFit="1" customWidth="1"/>
    <col min="8" max="8" width="9.57421875" style="0" bestFit="1" customWidth="1"/>
  </cols>
  <sheetData>
    <row r="1" spans="1:8" ht="12.75">
      <c r="A1" t="s">
        <v>28</v>
      </c>
      <c r="G1" t="s">
        <v>46</v>
      </c>
      <c r="H1" t="s">
        <v>44</v>
      </c>
    </row>
    <row r="2" spans="2:8" ht="12.75">
      <c r="B2" t="s">
        <v>22</v>
      </c>
      <c r="C2" t="s">
        <v>23</v>
      </c>
      <c r="D2" t="s">
        <v>24</v>
      </c>
      <c r="E2" t="s">
        <v>25</v>
      </c>
      <c r="F2" t="s">
        <v>26</v>
      </c>
      <c r="G2" t="s">
        <v>47</v>
      </c>
      <c r="H2" t="s">
        <v>45</v>
      </c>
    </row>
    <row r="3" spans="1:9" ht="12.75">
      <c r="A3" t="s">
        <v>17</v>
      </c>
      <c r="B3">
        <v>71288</v>
      </c>
      <c r="C3">
        <v>0.5</v>
      </c>
      <c r="D3">
        <f aca="true" t="shared" si="0" ref="D3:D8">B3*C3</f>
        <v>35644</v>
      </c>
      <c r="G3">
        <v>0.45</v>
      </c>
      <c r="H3" s="4">
        <f>B3/(1760*(1+G3))</f>
        <v>27.934169278996865</v>
      </c>
      <c r="I3" t="s">
        <v>48</v>
      </c>
    </row>
    <row r="4" spans="1:9" ht="12.75">
      <c r="A4" t="s">
        <v>18</v>
      </c>
      <c r="B4">
        <v>102732</v>
      </c>
      <c r="C4">
        <v>0</v>
      </c>
      <c r="D4">
        <f t="shared" si="0"/>
        <v>0</v>
      </c>
      <c r="G4">
        <v>0.45</v>
      </c>
      <c r="H4" s="4">
        <f>B4/(1760*(1+G4))</f>
        <v>40.255485893416925</v>
      </c>
      <c r="I4" t="s">
        <v>49</v>
      </c>
    </row>
    <row r="5" spans="1:9" ht="12.75">
      <c r="A5" t="s">
        <v>19</v>
      </c>
      <c r="B5">
        <v>84426</v>
      </c>
      <c r="C5">
        <v>0</v>
      </c>
      <c r="D5">
        <f t="shared" si="0"/>
        <v>0</v>
      </c>
      <c r="G5">
        <v>0.45</v>
      </c>
      <c r="H5" s="4">
        <f>B5/(1760*(1+G5))</f>
        <v>33.08228840125392</v>
      </c>
      <c r="I5" t="s">
        <v>49</v>
      </c>
    </row>
    <row r="6" spans="1:9" ht="12.75">
      <c r="A6" t="s">
        <v>20</v>
      </c>
      <c r="B6">
        <v>77126</v>
      </c>
      <c r="C6">
        <v>1</v>
      </c>
      <c r="D6">
        <f t="shared" si="0"/>
        <v>77126</v>
      </c>
      <c r="G6">
        <v>0.45</v>
      </c>
      <c r="H6" s="4">
        <f>B6/(1760*(1+G6))</f>
        <v>30.2217868338558</v>
      </c>
      <c r="I6" t="s">
        <v>50</v>
      </c>
    </row>
    <row r="7" spans="1:9" ht="12.75">
      <c r="A7" t="s">
        <v>21</v>
      </c>
      <c r="B7">
        <v>84426</v>
      </c>
      <c r="C7">
        <v>0</v>
      </c>
      <c r="D7">
        <f t="shared" si="0"/>
        <v>0</v>
      </c>
      <c r="G7">
        <v>0.45</v>
      </c>
      <c r="H7" s="4">
        <f>B7/(1760*(1+G7))</f>
        <v>33.08228840125392</v>
      </c>
      <c r="I7" t="s">
        <v>49</v>
      </c>
    </row>
    <row r="8" spans="1:9" ht="12.75">
      <c r="A8" t="s">
        <v>30</v>
      </c>
      <c r="B8">
        <v>53600</v>
      </c>
      <c r="C8">
        <v>1.5</v>
      </c>
      <c r="D8">
        <f t="shared" si="0"/>
        <v>80400</v>
      </c>
      <c r="G8">
        <v>0.45</v>
      </c>
      <c r="H8" s="4">
        <f>B8/(1760*(1+G8))</f>
        <v>21.003134796238246</v>
      </c>
      <c r="I8" t="s">
        <v>49</v>
      </c>
    </row>
    <row r="10" spans="2:4" ht="12.75">
      <c r="B10" t="s">
        <v>27</v>
      </c>
      <c r="D10">
        <f>SUM(D3:D8)</f>
        <v>193170</v>
      </c>
    </row>
    <row r="12" ht="12.75">
      <c r="A12" t="s">
        <v>29</v>
      </c>
    </row>
    <row r="13" spans="2:6" ht="12.75">
      <c r="B13" t="s">
        <v>22</v>
      </c>
      <c r="C13" t="s">
        <v>23</v>
      </c>
      <c r="D13" t="s">
        <v>24</v>
      </c>
      <c r="E13" t="s">
        <v>25</v>
      </c>
      <c r="F13" t="s">
        <v>26</v>
      </c>
    </row>
    <row r="14" spans="1:9" ht="12.75">
      <c r="A14" t="s">
        <v>17</v>
      </c>
      <c r="B14">
        <v>71288</v>
      </c>
      <c r="C14">
        <v>0.5</v>
      </c>
      <c r="D14" s="4">
        <f aca="true" t="shared" si="1" ref="D14:D19">B14*C14</f>
        <v>35644</v>
      </c>
      <c r="E14">
        <v>0.25</v>
      </c>
      <c r="F14" s="4">
        <f aca="true" t="shared" si="2" ref="F14:F19">E14*B14</f>
        <v>17822</v>
      </c>
      <c r="G14">
        <v>0.45</v>
      </c>
      <c r="H14" s="4">
        <f>B14/(1760*(1+G14))</f>
        <v>27.934169278996865</v>
      </c>
      <c r="I14" t="s">
        <v>48</v>
      </c>
    </row>
    <row r="15" spans="1:9" ht="12.75">
      <c r="A15" t="s">
        <v>18</v>
      </c>
      <c r="B15">
        <v>102732</v>
      </c>
      <c r="C15">
        <v>0.93</v>
      </c>
      <c r="D15" s="4">
        <f t="shared" si="1"/>
        <v>95540.76000000001</v>
      </c>
      <c r="E15">
        <v>0.25</v>
      </c>
      <c r="F15" s="4">
        <f t="shared" si="2"/>
        <v>25683</v>
      </c>
      <c r="G15">
        <v>0.45</v>
      </c>
      <c r="H15" s="4">
        <f>B15/(1760*(1+G15))</f>
        <v>40.255485893416925</v>
      </c>
      <c r="I15" t="s">
        <v>49</v>
      </c>
    </row>
    <row r="16" spans="1:9" ht="12.75">
      <c r="A16" t="s">
        <v>19</v>
      </c>
      <c r="B16">
        <v>84426</v>
      </c>
      <c r="C16">
        <v>1</v>
      </c>
      <c r="D16" s="4">
        <f t="shared" si="1"/>
        <v>84426</v>
      </c>
      <c r="E16">
        <v>0.25</v>
      </c>
      <c r="F16" s="4">
        <f t="shared" si="2"/>
        <v>21106.5</v>
      </c>
      <c r="G16">
        <v>0.45</v>
      </c>
      <c r="H16" s="4">
        <f>B16/(1760*(1+G16))</f>
        <v>33.08228840125392</v>
      </c>
      <c r="I16" t="s">
        <v>49</v>
      </c>
    </row>
    <row r="17" spans="1:9" ht="12.75">
      <c r="A17" t="s">
        <v>20</v>
      </c>
      <c r="B17">
        <v>77126</v>
      </c>
      <c r="C17">
        <v>0</v>
      </c>
      <c r="D17" s="4">
        <f t="shared" si="1"/>
        <v>0</v>
      </c>
      <c r="E17">
        <v>0.25</v>
      </c>
      <c r="F17" s="4">
        <f t="shared" si="2"/>
        <v>19281.5</v>
      </c>
      <c r="G17">
        <v>0.45</v>
      </c>
      <c r="H17" s="4">
        <f>B17/(1760*(1+G17))</f>
        <v>30.2217868338558</v>
      </c>
      <c r="I17" t="s">
        <v>50</v>
      </c>
    </row>
    <row r="18" spans="1:9" ht="12.75">
      <c r="A18" t="s">
        <v>21</v>
      </c>
      <c r="B18">
        <v>84426</v>
      </c>
      <c r="C18">
        <v>0.75</v>
      </c>
      <c r="D18" s="4">
        <f t="shared" si="1"/>
        <v>63319.5</v>
      </c>
      <c r="E18">
        <v>0.25</v>
      </c>
      <c r="F18" s="4">
        <f t="shared" si="2"/>
        <v>21106.5</v>
      </c>
      <c r="G18">
        <v>0.45</v>
      </c>
      <c r="H18" s="4">
        <f>B18/(1760*(1+G18))</f>
        <v>33.08228840125392</v>
      </c>
      <c r="I18" t="s">
        <v>49</v>
      </c>
    </row>
    <row r="19" spans="1:9" ht="12.75">
      <c r="A19" t="s">
        <v>31</v>
      </c>
      <c r="B19">
        <v>53600</v>
      </c>
      <c r="C19">
        <v>1.5</v>
      </c>
      <c r="D19" s="4">
        <f t="shared" si="1"/>
        <v>80400</v>
      </c>
      <c r="E19">
        <v>0.4</v>
      </c>
      <c r="F19" s="4">
        <f t="shared" si="2"/>
        <v>21440</v>
      </c>
      <c r="G19">
        <v>0.45</v>
      </c>
      <c r="H19" s="4">
        <f>B19/(1760*(1+G19))</f>
        <v>21.003134796238246</v>
      </c>
      <c r="I19" t="s">
        <v>49</v>
      </c>
    </row>
    <row r="20" spans="4:6" ht="12.75">
      <c r="D20" s="4"/>
      <c r="F20" s="4"/>
    </row>
    <row r="21" spans="2:6" ht="12.75">
      <c r="B21" t="s">
        <v>27</v>
      </c>
      <c r="D21" s="4">
        <f>SUM(D14:D19)</f>
        <v>359330.26</v>
      </c>
      <c r="F21" s="4">
        <f>SUM(F14:F19)</f>
        <v>126439.5</v>
      </c>
    </row>
    <row r="24" ht="12.75">
      <c r="H24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30" sqref="A30"/>
    </sheetView>
  </sheetViews>
  <sheetFormatPr defaultColWidth="9.140625" defaultRowHeight="12.75"/>
  <cols>
    <col min="1" max="1" width="16.421875" style="0" customWidth="1"/>
    <col min="2" max="2" width="18.140625" style="0" customWidth="1"/>
    <col min="3" max="3" width="19.421875" style="0" customWidth="1"/>
    <col min="4" max="4" width="9.7109375" style="0" bestFit="1" customWidth="1"/>
    <col min="5" max="5" width="9.8515625" style="0" bestFit="1" customWidth="1"/>
    <col min="6" max="6" width="9.7109375" style="0" bestFit="1" customWidth="1"/>
    <col min="7" max="7" width="9.8515625" style="0" bestFit="1" customWidth="1"/>
  </cols>
  <sheetData>
    <row r="1" ht="12.75">
      <c r="A1" t="s">
        <v>28</v>
      </c>
    </row>
    <row r="2" spans="2:7" ht="12.75">
      <c r="B2" t="s">
        <v>40</v>
      </c>
      <c r="C2" t="s">
        <v>41</v>
      </c>
      <c r="D2" t="s">
        <v>23</v>
      </c>
      <c r="E2" t="s">
        <v>24</v>
      </c>
      <c r="F2" t="s">
        <v>25</v>
      </c>
      <c r="G2" t="s">
        <v>26</v>
      </c>
    </row>
    <row r="3" spans="1:6" ht="12.75">
      <c r="A3" t="s">
        <v>33</v>
      </c>
      <c r="B3" s="5">
        <v>75</v>
      </c>
      <c r="C3" s="6">
        <f>B3*8*220</f>
        <v>132000</v>
      </c>
      <c r="D3" s="5"/>
      <c r="F3" s="5"/>
    </row>
    <row r="4" spans="1:7" ht="12.75">
      <c r="A4" t="s">
        <v>32</v>
      </c>
      <c r="B4" s="5">
        <v>32.38</v>
      </c>
      <c r="C4" s="6">
        <f aca="true" t="shared" si="0" ref="C4:C10">B4*8*220</f>
        <v>56988.8</v>
      </c>
      <c r="D4" s="5">
        <v>0.5</v>
      </c>
      <c r="E4" s="6">
        <f>C4*D4</f>
        <v>28494.4</v>
      </c>
      <c r="F4" s="5">
        <v>0.125</v>
      </c>
      <c r="G4" s="6">
        <f>E4*F4</f>
        <v>3561.8</v>
      </c>
    </row>
    <row r="5" spans="1:6" ht="12.75">
      <c r="A5" t="s">
        <v>34</v>
      </c>
      <c r="B5" s="5">
        <v>23.3</v>
      </c>
      <c r="C5" s="6">
        <f t="shared" si="0"/>
        <v>41008</v>
      </c>
      <c r="D5" s="5"/>
      <c r="F5" s="5"/>
    </row>
    <row r="6" spans="1:6" ht="12.75">
      <c r="A6" t="s">
        <v>35</v>
      </c>
      <c r="B6" s="5">
        <v>12</v>
      </c>
      <c r="C6" s="6">
        <f t="shared" si="0"/>
        <v>21120</v>
      </c>
      <c r="D6" s="5"/>
      <c r="F6" s="5"/>
    </row>
    <row r="7" spans="1:7" ht="12.75">
      <c r="A7" t="s">
        <v>36</v>
      </c>
      <c r="B7" s="5">
        <v>52.27</v>
      </c>
      <c r="C7" s="6">
        <f t="shared" si="0"/>
        <v>91995.20000000001</v>
      </c>
      <c r="D7" s="5">
        <v>1</v>
      </c>
      <c r="E7" s="6">
        <f>C7*D7</f>
        <v>91995.20000000001</v>
      </c>
      <c r="F7" s="5">
        <v>0.25</v>
      </c>
      <c r="G7" s="6">
        <f>E7*F7</f>
        <v>22998.800000000003</v>
      </c>
    </row>
    <row r="8" spans="1:6" ht="12.75">
      <c r="A8" t="s">
        <v>37</v>
      </c>
      <c r="B8" s="5">
        <v>35.8</v>
      </c>
      <c r="C8" s="6">
        <f t="shared" si="0"/>
        <v>63007.99999999999</v>
      </c>
      <c r="D8" s="5"/>
      <c r="F8" s="5"/>
    </row>
    <row r="9" spans="1:6" ht="12.75">
      <c r="A9" t="s">
        <v>38</v>
      </c>
      <c r="B9" s="5">
        <v>29.55</v>
      </c>
      <c r="C9" s="6">
        <f t="shared" si="0"/>
        <v>52008</v>
      </c>
      <c r="D9" s="5">
        <v>1</v>
      </c>
      <c r="E9" s="6">
        <f>C9*D9</f>
        <v>52008</v>
      </c>
      <c r="F9" s="5"/>
    </row>
    <row r="10" spans="1:6" ht="12.75">
      <c r="A10" t="s">
        <v>39</v>
      </c>
      <c r="B10" s="5">
        <v>12</v>
      </c>
      <c r="C10" s="6">
        <f t="shared" si="0"/>
        <v>21120</v>
      </c>
      <c r="D10" s="5">
        <v>1</v>
      </c>
      <c r="E10" s="6">
        <f>C10*D10</f>
        <v>21120</v>
      </c>
      <c r="F10" s="5"/>
    </row>
    <row r="12" spans="3:7" ht="12.75">
      <c r="C12" t="s">
        <v>27</v>
      </c>
      <c r="E12" s="6">
        <f>SUM(E3:E11)</f>
        <v>193617.6</v>
      </c>
      <c r="G12" s="6">
        <f>SUM(G3:G11)</f>
        <v>26560.600000000002</v>
      </c>
    </row>
    <row r="13" spans="3:7" ht="12.75">
      <c r="C13" t="s">
        <v>43</v>
      </c>
      <c r="E13" s="6">
        <f>E12*(1+$B$29)</f>
        <v>240860.2944</v>
      </c>
      <c r="G13" s="6">
        <f>G12*(1+$B$29)</f>
        <v>33041.3864</v>
      </c>
    </row>
    <row r="15" ht="12.75">
      <c r="A15" t="s">
        <v>29</v>
      </c>
    </row>
    <row r="16" spans="2:7" ht="12.75">
      <c r="B16" t="s">
        <v>40</v>
      </c>
      <c r="C16" t="s">
        <v>41</v>
      </c>
      <c r="D16" t="s">
        <v>23</v>
      </c>
      <c r="E16" t="s">
        <v>24</v>
      </c>
      <c r="F16" t="s">
        <v>25</v>
      </c>
      <c r="G16" t="s">
        <v>26</v>
      </c>
    </row>
    <row r="17" spans="1:7" ht="12.75">
      <c r="A17" t="s">
        <v>33</v>
      </c>
      <c r="B17" s="5">
        <v>75</v>
      </c>
      <c r="C17" s="6">
        <f>B17*8*220</f>
        <v>132000</v>
      </c>
      <c r="D17" s="5"/>
      <c r="E17" s="4"/>
      <c r="F17" s="5"/>
      <c r="G17" s="4"/>
    </row>
    <row r="18" spans="1:7" ht="12.75">
      <c r="A18" t="s">
        <v>32</v>
      </c>
      <c r="B18" s="5">
        <v>32.38</v>
      </c>
      <c r="C18" s="6">
        <f aca="true" t="shared" si="1" ref="C18:C24">B18*8*220</f>
        <v>56988.8</v>
      </c>
      <c r="D18" s="5"/>
      <c r="E18" s="4"/>
      <c r="F18" s="5"/>
      <c r="G18" s="4"/>
    </row>
    <row r="19" spans="1:7" ht="12.75">
      <c r="A19" t="s">
        <v>34</v>
      </c>
      <c r="B19" s="5">
        <v>23.3</v>
      </c>
      <c r="C19" s="6">
        <f t="shared" si="1"/>
        <v>41008</v>
      </c>
      <c r="D19" s="5"/>
      <c r="E19" s="4"/>
      <c r="F19" s="5"/>
      <c r="G19" s="4"/>
    </row>
    <row r="20" spans="1:7" ht="12.75">
      <c r="A20" t="s">
        <v>35</v>
      </c>
      <c r="B20" s="5">
        <v>12</v>
      </c>
      <c r="C20" s="6">
        <f t="shared" si="1"/>
        <v>21120</v>
      </c>
      <c r="D20" s="5"/>
      <c r="E20" s="4"/>
      <c r="F20" s="5"/>
      <c r="G20" s="4"/>
    </row>
    <row r="21" spans="1:7" ht="12.75">
      <c r="A21" t="s">
        <v>36</v>
      </c>
      <c r="B21" s="5">
        <v>52.27</v>
      </c>
      <c r="C21" s="6">
        <f t="shared" si="1"/>
        <v>91995.20000000001</v>
      </c>
      <c r="D21" s="5"/>
      <c r="E21" s="4"/>
      <c r="F21" s="5"/>
      <c r="G21" s="4"/>
    </row>
    <row r="22" spans="1:7" ht="12.75">
      <c r="A22" t="s">
        <v>37</v>
      </c>
      <c r="B22" s="5">
        <v>35.8</v>
      </c>
      <c r="C22" s="6">
        <f t="shared" si="1"/>
        <v>63007.99999999999</v>
      </c>
      <c r="D22" s="5"/>
      <c r="E22" s="4"/>
      <c r="F22" s="5"/>
      <c r="G22" s="4"/>
    </row>
    <row r="23" spans="1:7" ht="12.75">
      <c r="A23" t="s">
        <v>38</v>
      </c>
      <c r="B23" s="5">
        <v>29.55</v>
      </c>
      <c r="C23" s="6">
        <f t="shared" si="1"/>
        <v>52008</v>
      </c>
      <c r="D23" s="5"/>
      <c r="E23" s="4"/>
      <c r="F23" s="5"/>
      <c r="G23" s="4"/>
    </row>
    <row r="24" spans="1:7" ht="12.75">
      <c r="A24" t="s">
        <v>39</v>
      </c>
      <c r="B24" s="5">
        <v>12</v>
      </c>
      <c r="C24" s="6">
        <f t="shared" si="1"/>
        <v>21120</v>
      </c>
      <c r="D24" s="5">
        <v>1</v>
      </c>
      <c r="E24" s="6">
        <f>C24*D24</f>
        <v>21120</v>
      </c>
      <c r="F24" s="5">
        <v>0.25</v>
      </c>
      <c r="G24" s="6">
        <f>E24*F24</f>
        <v>5280</v>
      </c>
    </row>
    <row r="26" spans="3:7" ht="12.75">
      <c r="C26" t="s">
        <v>27</v>
      </c>
      <c r="E26" s="6">
        <f>SUM(E17:E25)</f>
        <v>21120</v>
      </c>
      <c r="G26" s="6">
        <f>SUM(G17:G25)</f>
        <v>5280</v>
      </c>
    </row>
    <row r="27" spans="3:7" ht="12.75">
      <c r="C27" t="s">
        <v>43</v>
      </c>
      <c r="E27" s="6">
        <f>E26*(1+$B$29)</f>
        <v>26273.28</v>
      </c>
      <c r="G27" s="6">
        <f>G26*(1+$B$29)</f>
        <v>6568.32</v>
      </c>
    </row>
    <row r="28" spans="5:7" ht="12.75">
      <c r="E28" s="6"/>
      <c r="G28" s="6"/>
    </row>
    <row r="29" spans="1:7" ht="12.75">
      <c r="A29" t="s">
        <v>42</v>
      </c>
      <c r="B29" s="7">
        <v>0.244</v>
      </c>
      <c r="G29" s="6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Gilchriese</cp:lastModifiedBy>
  <cp:lastPrinted>2002-09-26T21:31:18Z</cp:lastPrinted>
  <dcterms:created xsi:type="dcterms:W3CDTF">2001-09-24T20:23:13Z</dcterms:created>
  <dcterms:modified xsi:type="dcterms:W3CDTF">2002-09-28T23:08:39Z</dcterms:modified>
  <cp:category/>
  <cp:version/>
  <cp:contentType/>
  <cp:contentStatus/>
</cp:coreProperties>
</file>