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" windowWidth="13980" windowHeight="980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<sst xmlns="http://schemas.openxmlformats.org/spreadsheetml/2006/main" count="56" uniqueCount="47">
  <si>
    <t>SANDRA</t>
  </si>
  <si>
    <t>MARC</t>
  </si>
  <si>
    <t>JOSE</t>
  </si>
  <si>
    <t>BOB</t>
  </si>
  <si>
    <t>GRANT</t>
  </si>
  <si>
    <t>JACK</t>
  </si>
  <si>
    <t>DATASHEETS</t>
  </si>
  <si>
    <t>OK/ANALYSIS</t>
  </si>
  <si>
    <t>VI</t>
  </si>
  <si>
    <t>Preship test</t>
  </si>
  <si>
    <t>SB</t>
  </si>
  <si>
    <t>HYBRID</t>
  </si>
  <si>
    <t>MODULE</t>
  </si>
  <si>
    <t>Special Analysis</t>
  </si>
  <si>
    <t>H. Init</t>
  </si>
  <si>
    <t>H. LTW</t>
  </si>
  <si>
    <t>H. LTC</t>
  </si>
  <si>
    <t>M Init</t>
  </si>
  <si>
    <t>M LTT</t>
  </si>
  <si>
    <t>M PM</t>
  </si>
  <si>
    <t>Scan VI</t>
  </si>
  <si>
    <t>Date</t>
  </si>
  <si>
    <t>Planned Modules Shipped</t>
  </si>
  <si>
    <t>Upload signoff</t>
  </si>
  <si>
    <t>Sherri</t>
  </si>
  <si>
    <t xml:space="preserve">Analysis of test data to produce list of modules "OK to Oxford" to be worked on </t>
  </si>
  <si>
    <t xml:space="preserve"> Visual Inspection of modules, carrying boxes, applying bar code </t>
  </si>
  <si>
    <t xml:space="preserve">Confirmation (short electrical) test of modules after visual inspection </t>
  </si>
  <si>
    <t>Upload of SB assembly following the module construction and assignment of P# to serial number. Hybrid and Module Assembly follow the Test Data analysis</t>
  </si>
  <si>
    <t>ASSEMBLY</t>
  </si>
  <si>
    <t>Quality summary, Signoff report uploaded to DB</t>
  </si>
  <si>
    <t>Modules virtually (DB) shipped to Oxford after actual shipment</t>
  </si>
  <si>
    <t>Label boxex</t>
  </si>
  <si>
    <t>Labels with module info (serial number, type, special setting) are printed and applied to carrying boxes</t>
  </si>
  <si>
    <t>Special Analysis to provide input for quality summary (eg. Oscillation, Special Settings, Retest results) following the OK/Analysis list</t>
  </si>
  <si>
    <t>Test Data uploads (Hybrid Initital, Hybrid LTT Warm, Hybrid LTT Cold, Module Initial, Module LTT, Module post metrology) following the OK/Analysis list. This operation is automatic but list of tests must be produced first</t>
  </si>
  <si>
    <t>Upload of assembly datasheets started on 5/31 can follow Test Data Analysis</t>
  </si>
  <si>
    <t>IV data uploads after conversion of excel files from Jose to produce row data and plots in the format required by DB</t>
  </si>
  <si>
    <t>Grant</t>
  </si>
  <si>
    <t xml:space="preserve">Scan of Visual Inspection reports to be done using scanner in Sandra's office. </t>
  </si>
  <si>
    <t>VI files transferred to appropriate machine and uploaded to DB after conversion.</t>
  </si>
  <si>
    <t xml:space="preserve">IV </t>
  </si>
  <si>
    <t>Metrology</t>
  </si>
  <si>
    <t>Upload VI</t>
  </si>
  <si>
    <t>DB Shipped</t>
  </si>
  <si>
    <t xml:space="preserve">Electrical tests </t>
  </si>
  <si>
    <t>Metrology files uploads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</si>
</sst>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"/>
    <numFmt numFmtId="165" formatCode="dd/mm/yyyy;@"/>
    <numFmt numFmtId="166" formatCode="00000"/>
  </numFmts>
  <fonts count="2">
    <font>
      <sz val="10"/>
      <name val="Arial"/>
      <family val="0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4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thick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n"/>
      <right style="thick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164" fontId="0" fillId="0" borderId="0" xfId="0" applyNumberFormat="1" applyFont="1" applyFill="1" applyAlignment="1">
      <alignment wrapText="1"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1" xfId="0" applyFont="1" applyFill="1" applyBorder="1" applyAlignment="1">
      <alignment/>
    </xf>
    <xf numFmtId="0" fontId="0" fillId="0" borderId="1" xfId="0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14" fontId="0" fillId="0" borderId="0" xfId="0" applyNumberFormat="1" applyAlignment="1">
      <alignment/>
    </xf>
    <xf numFmtId="0" fontId="0" fillId="2" borderId="1" xfId="0" applyNumberFormat="1" applyFont="1" applyFill="1" applyBorder="1" applyAlignment="1">
      <alignment wrapText="1"/>
    </xf>
    <xf numFmtId="0" fontId="0" fillId="2" borderId="1" xfId="0" applyNumberFormat="1" applyFont="1" applyFill="1" applyBorder="1" applyAlignment="1">
      <alignment/>
    </xf>
    <xf numFmtId="0" fontId="0" fillId="2" borderId="1" xfId="0" applyFont="1" applyFill="1" applyBorder="1" applyAlignment="1">
      <alignment/>
    </xf>
    <xf numFmtId="0" fontId="0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ont="1" applyFill="1" applyAlignment="1">
      <alignment/>
    </xf>
    <xf numFmtId="166" fontId="0" fillId="0" borderId="0" xfId="0" applyNumberFormat="1" applyFill="1" applyAlignment="1">
      <alignment/>
    </xf>
    <xf numFmtId="0" fontId="0" fillId="0" borderId="4" xfId="0" applyFont="1" applyFill="1" applyBorder="1" applyAlignment="1">
      <alignment/>
    </xf>
    <xf numFmtId="0" fontId="0" fillId="2" borderId="5" xfId="0" applyNumberFormat="1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4" borderId="5" xfId="0" applyFill="1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" xfId="0" applyFill="1" applyBorder="1" applyAlignment="1">
      <alignment/>
    </xf>
    <xf numFmtId="164" fontId="0" fillId="0" borderId="0" xfId="0" applyNumberFormat="1" applyAlignment="1">
      <alignment/>
    </xf>
    <xf numFmtId="0" fontId="0" fillId="0" borderId="6" xfId="0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6" xfId="0" applyNumberFormat="1" applyFont="1" applyFill="1" applyBorder="1" applyAlignment="1">
      <alignment/>
    </xf>
    <xf numFmtId="0" fontId="0" fillId="0" borderId="6" xfId="0" applyFont="1" applyFill="1" applyBorder="1" applyAlignment="1">
      <alignment/>
    </xf>
    <xf numFmtId="164" fontId="0" fillId="0" borderId="7" xfId="0" applyNumberFormat="1" applyFont="1" applyFill="1" applyBorder="1" applyAlignment="1">
      <alignment horizontal="center" wrapText="1"/>
    </xf>
    <xf numFmtId="1" fontId="0" fillId="0" borderId="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14" fontId="0" fillId="0" borderId="12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 wrapText="1"/>
    </xf>
    <xf numFmtId="0" fontId="0" fillId="0" borderId="13" xfId="0" applyNumberFormat="1" applyFill="1" applyBorder="1" applyAlignment="1">
      <alignment/>
    </xf>
    <xf numFmtId="0" fontId="0" fillId="5" borderId="5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1" xfId="0" applyFont="1" applyFill="1" applyBorder="1" applyAlignment="1">
      <alignment/>
    </xf>
    <xf numFmtId="0" fontId="0" fillId="5" borderId="14" xfId="0" applyFont="1" applyFill="1" applyBorder="1" applyAlignment="1">
      <alignment/>
    </xf>
    <xf numFmtId="0" fontId="0" fillId="0" borderId="3" xfId="0" applyNumberFormat="1" applyFont="1" applyFill="1" applyBorder="1" applyAlignment="1">
      <alignment wrapText="1"/>
    </xf>
    <xf numFmtId="0" fontId="0" fillId="2" borderId="3" xfId="0" applyNumberFormat="1" applyFont="1" applyFill="1" applyBorder="1" applyAlignment="1">
      <alignment wrapText="1"/>
    </xf>
    <xf numFmtId="0" fontId="0" fillId="3" borderId="15" xfId="0" applyFill="1" applyBorder="1" applyAlignment="1">
      <alignment horizontal="center"/>
    </xf>
    <xf numFmtId="0" fontId="0" fillId="0" borderId="3" xfId="0" applyFill="1" applyBorder="1" applyAlignment="1">
      <alignment wrapText="1"/>
    </xf>
    <xf numFmtId="0" fontId="0" fillId="3" borderId="3" xfId="0" applyFill="1" applyBorder="1" applyAlignment="1">
      <alignment/>
    </xf>
    <xf numFmtId="0" fontId="0" fillId="3" borderId="16" xfId="0" applyFill="1" applyBorder="1" applyAlignment="1">
      <alignment/>
    </xf>
    <xf numFmtId="164" fontId="0" fillId="0" borderId="1" xfId="0" applyNumberFormat="1" applyFont="1" applyFill="1" applyBorder="1" applyAlignment="1">
      <alignment wrapText="1"/>
    </xf>
    <xf numFmtId="0" fontId="0" fillId="2" borderId="14" xfId="0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/>
    </xf>
    <xf numFmtId="0" fontId="0" fillId="6" borderId="17" xfId="0" applyFont="1" applyFill="1" applyBorder="1" applyAlignment="1">
      <alignment/>
    </xf>
    <xf numFmtId="0" fontId="0" fillId="7" borderId="5" xfId="0" applyFill="1" applyBorder="1" applyAlignment="1">
      <alignment horizontal="center"/>
    </xf>
    <xf numFmtId="0" fontId="0" fillId="0" borderId="1" xfId="0" applyFill="1" applyBorder="1" applyAlignment="1">
      <alignment wrapText="1"/>
    </xf>
    <xf numFmtId="0" fontId="0" fillId="8" borderId="1" xfId="0" applyNumberFormat="1" applyFont="1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14" xfId="0" applyNumberFormat="1" applyFont="1" applyFill="1" applyBorder="1" applyAlignment="1">
      <alignment wrapText="1"/>
    </xf>
    <xf numFmtId="0" fontId="0" fillId="0" borderId="4" xfId="0" applyFill="1" applyBorder="1" applyAlignment="1">
      <alignment/>
    </xf>
    <xf numFmtId="164" fontId="0" fillId="0" borderId="1" xfId="0" applyNumberFormat="1" applyFill="1" applyBorder="1" applyAlignment="1">
      <alignment wrapText="1"/>
    </xf>
    <xf numFmtId="0" fontId="0" fillId="0" borderId="2" xfId="0" applyFill="1" applyBorder="1" applyAlignment="1">
      <alignment/>
    </xf>
    <xf numFmtId="0" fontId="0" fillId="3" borderId="1" xfId="0" applyNumberFormat="1" applyFont="1" applyFill="1" applyBorder="1" applyAlignment="1">
      <alignment wrapText="1"/>
    </xf>
    <xf numFmtId="0" fontId="0" fillId="7" borderId="1" xfId="0" applyNumberFormat="1" applyFont="1" applyFill="1" applyBorder="1" applyAlignment="1">
      <alignment wrapText="1"/>
    </xf>
    <xf numFmtId="0" fontId="0" fillId="3" borderId="18" xfId="0" applyNumberFormat="1" applyFont="1" applyFill="1" applyBorder="1" applyAlignment="1">
      <alignment wrapText="1"/>
    </xf>
    <xf numFmtId="165" fontId="0" fillId="0" borderId="9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0" fontId="0" fillId="0" borderId="13" xfId="0" applyNumberFormat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3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164" fontId="0" fillId="0" borderId="1" xfId="0" applyNumberFormat="1" applyFont="1" applyFill="1" applyBorder="1" applyAlignment="1">
      <alignment horizontal="center" wrapText="1"/>
    </xf>
    <xf numFmtId="0" fontId="0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2" borderId="19" xfId="0" applyNumberFormat="1" applyFill="1" applyBorder="1" applyAlignment="1">
      <alignment horizontal="center" wrapText="1"/>
    </xf>
    <xf numFmtId="0" fontId="0" fillId="2" borderId="5" xfId="0" applyFill="1" applyBorder="1" applyAlignment="1">
      <alignment horizontal="center"/>
    </xf>
    <xf numFmtId="0" fontId="0" fillId="2" borderId="5" xfId="0" applyFont="1" applyFill="1" applyBorder="1" applyAlignment="1">
      <alignment horizontal="center" wrapText="1"/>
    </xf>
    <xf numFmtId="164" fontId="0" fillId="2" borderId="5" xfId="0" applyNumberFormat="1" applyFont="1" applyFill="1" applyBorder="1" applyAlignment="1">
      <alignment horizontal="center" wrapText="1"/>
    </xf>
    <xf numFmtId="0" fontId="0" fillId="4" borderId="20" xfId="0" applyFill="1" applyBorder="1" applyAlignment="1">
      <alignment horizontal="center"/>
    </xf>
    <xf numFmtId="0" fontId="0" fillId="4" borderId="4" xfId="0" applyNumberFormat="1" applyFont="1" applyFill="1" applyBorder="1" applyAlignment="1">
      <alignment wrapText="1"/>
    </xf>
    <xf numFmtId="0" fontId="0" fillId="3" borderId="5" xfId="0" applyFont="1" applyFill="1" applyBorder="1" applyAlignment="1">
      <alignment horizontal="center"/>
    </xf>
    <xf numFmtId="0" fontId="0" fillId="3" borderId="14" xfId="0" applyNumberFormat="1" applyFont="1" applyFill="1" applyBorder="1" applyAlignment="1">
      <alignment wrapText="1"/>
    </xf>
    <xf numFmtId="0" fontId="0" fillId="4" borderId="4" xfId="0" applyFont="1" applyFill="1" applyBorder="1" applyAlignment="1">
      <alignment/>
    </xf>
    <xf numFmtId="0" fontId="0" fillId="4" borderId="21" xfId="0" applyFont="1" applyFill="1" applyBorder="1" applyAlignment="1">
      <alignment/>
    </xf>
    <xf numFmtId="0" fontId="0" fillId="8" borderId="5" xfId="0" applyFill="1" applyBorder="1" applyAlignment="1">
      <alignment horizontal="center"/>
    </xf>
    <xf numFmtId="0" fontId="0" fillId="8" borderId="22" xfId="0" applyNumberFormat="1" applyFill="1" applyBorder="1" applyAlignment="1">
      <alignment horizontal="center"/>
    </xf>
    <xf numFmtId="0" fontId="0" fillId="8" borderId="13" xfId="0" applyFont="1" applyFill="1" applyBorder="1" applyAlignment="1">
      <alignment/>
    </xf>
    <xf numFmtId="0" fontId="0" fillId="8" borderId="17" xfId="0" applyFont="1" applyFill="1" applyBorder="1" applyAlignment="1">
      <alignment/>
    </xf>
    <xf numFmtId="0" fontId="0" fillId="7" borderId="1" xfId="0" applyFont="1" applyFill="1" applyBorder="1" applyAlignment="1">
      <alignment/>
    </xf>
    <xf numFmtId="0" fontId="0" fillId="7" borderId="14" xfId="0" applyFont="1" applyFill="1" applyBorder="1" applyAlignment="1">
      <alignment/>
    </xf>
    <xf numFmtId="0" fontId="0" fillId="7" borderId="14" xfId="0" applyNumberFormat="1" applyFont="1" applyFill="1" applyBorder="1" applyAlignment="1">
      <alignment wrapText="1"/>
    </xf>
    <xf numFmtId="0" fontId="0" fillId="8" borderId="23" xfId="0" applyFill="1" applyBorder="1" applyAlignment="1">
      <alignment horizontal="center"/>
    </xf>
    <xf numFmtId="0" fontId="0" fillId="8" borderId="2" xfId="0" applyFont="1" applyFill="1" applyBorder="1" applyAlignment="1">
      <alignment/>
    </xf>
    <xf numFmtId="0" fontId="0" fillId="8" borderId="18" xfId="0" applyNumberFormat="1" applyFont="1" applyFill="1" applyBorder="1" applyAlignment="1">
      <alignment wrapText="1"/>
    </xf>
    <xf numFmtId="0" fontId="0" fillId="8" borderId="24" xfId="0" applyFont="1" applyFill="1" applyBorder="1" applyAlignment="1">
      <alignment/>
    </xf>
    <xf numFmtId="0" fontId="0" fillId="3" borderId="2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3" borderId="13" xfId="0" applyNumberFormat="1" applyFont="1" applyFill="1" applyBorder="1" applyAlignment="1">
      <alignment wrapText="1"/>
    </xf>
    <xf numFmtId="0" fontId="0" fillId="3" borderId="13" xfId="0" applyFont="1" applyFill="1" applyBorder="1" applyAlignment="1">
      <alignment/>
    </xf>
    <xf numFmtId="0" fontId="0" fillId="3" borderId="17" xfId="0" applyFont="1" applyFill="1" applyBorder="1" applyAlignment="1">
      <alignment/>
    </xf>
    <xf numFmtId="0" fontId="0" fillId="6" borderId="19" xfId="0" applyFill="1" applyBorder="1" applyAlignment="1">
      <alignment horizontal="center"/>
    </xf>
    <xf numFmtId="0" fontId="0" fillId="0" borderId="3" xfId="0" applyFill="1" applyBorder="1" applyAlignment="1">
      <alignment/>
    </xf>
    <xf numFmtId="0" fontId="0" fillId="6" borderId="3" xfId="0" applyNumberFormat="1" applyFont="1" applyFill="1" applyBorder="1" applyAlignment="1">
      <alignment wrapText="1"/>
    </xf>
    <xf numFmtId="0" fontId="0" fillId="6" borderId="3" xfId="0" applyFont="1" applyFill="1" applyBorder="1" applyAlignment="1">
      <alignment/>
    </xf>
    <xf numFmtId="0" fontId="0" fillId="3" borderId="23" xfId="0" applyFont="1" applyFill="1" applyBorder="1" applyAlignment="1">
      <alignment horizontal="center"/>
    </xf>
    <xf numFmtId="0" fontId="0" fillId="3" borderId="2" xfId="0" applyNumberFormat="1" applyFont="1" applyFill="1" applyBorder="1" applyAlignment="1">
      <alignment wrapText="1"/>
    </xf>
    <xf numFmtId="0" fontId="0" fillId="3" borderId="25" xfId="0" applyNumberFormat="1" applyFont="1" applyFill="1" applyBorder="1" applyAlignment="1">
      <alignment wrapText="1"/>
    </xf>
    <xf numFmtId="0" fontId="0" fillId="0" borderId="15" xfId="0" applyNumberFormat="1" applyFont="1" applyFill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1"/>
  <sheetViews>
    <sheetView tabSelected="1" zoomScale="75" zoomScaleNormal="75" workbookViewId="0" topLeftCell="G1">
      <selection activeCell="U10" sqref="U10"/>
    </sheetView>
  </sheetViews>
  <sheetFormatPr defaultColWidth="9.140625" defaultRowHeight="12.75"/>
  <cols>
    <col min="1" max="1" width="9.140625" style="0" bestFit="1" customWidth="1"/>
    <col min="2" max="2" width="11.28125" style="0" customWidth="1"/>
    <col min="3" max="3" width="12.28125" style="0" customWidth="1"/>
    <col min="4" max="5" width="7.421875" style="17" customWidth="1"/>
    <col min="6" max="14" width="9.00390625" style="0" bestFit="1" customWidth="1"/>
    <col min="21" max="21" width="7.28125" style="0" customWidth="1"/>
    <col min="22" max="22" width="7.57421875" style="0" customWidth="1"/>
    <col min="23" max="23" width="8.140625" style="0" customWidth="1"/>
    <col min="24" max="24" width="9.8515625" style="0" customWidth="1"/>
    <col min="25" max="25" width="8.28125" style="0" customWidth="1"/>
  </cols>
  <sheetData>
    <row r="1" spans="1:25" s="26" customFormat="1" ht="13.5" thickTop="1">
      <c r="A1" s="36"/>
      <c r="B1" s="37"/>
      <c r="C1" s="98" t="s">
        <v>0</v>
      </c>
      <c r="D1" s="49" t="s">
        <v>1</v>
      </c>
      <c r="E1" s="56" t="s">
        <v>5</v>
      </c>
      <c r="F1" s="87"/>
      <c r="G1" s="23"/>
      <c r="H1" s="23" t="s">
        <v>2</v>
      </c>
      <c r="I1" s="88"/>
      <c r="J1" s="89"/>
      <c r="K1" s="90"/>
      <c r="L1" s="66" t="s">
        <v>3</v>
      </c>
      <c r="M1" s="66" t="s">
        <v>3</v>
      </c>
      <c r="N1" s="91" t="s">
        <v>4</v>
      </c>
      <c r="O1" s="108"/>
      <c r="P1" s="93"/>
      <c r="Q1" s="24" t="s">
        <v>5</v>
      </c>
      <c r="R1" s="25" t="s">
        <v>4</v>
      </c>
      <c r="S1" s="93"/>
      <c r="T1" s="117"/>
      <c r="U1" s="113" t="s">
        <v>24</v>
      </c>
      <c r="V1" s="91" t="s">
        <v>38</v>
      </c>
      <c r="W1" s="24" t="s">
        <v>5</v>
      </c>
      <c r="X1" s="97" t="s">
        <v>0</v>
      </c>
      <c r="Y1" s="104" t="s">
        <v>0</v>
      </c>
    </row>
    <row r="2" spans="1:25" s="26" customFormat="1" ht="13.5" thickBot="1">
      <c r="A2" s="77"/>
      <c r="B2" s="78"/>
      <c r="C2" s="79">
        <v>1</v>
      </c>
      <c r="D2" s="80">
        <v>2</v>
      </c>
      <c r="E2" s="81">
        <v>3</v>
      </c>
      <c r="F2" s="82">
        <v>4</v>
      </c>
      <c r="G2" s="83" t="s">
        <v>29</v>
      </c>
      <c r="H2" s="80"/>
      <c r="I2" s="80">
        <v>5</v>
      </c>
      <c r="J2" s="7" t="s">
        <v>6</v>
      </c>
      <c r="K2" s="84"/>
      <c r="L2" s="80">
        <v>6</v>
      </c>
      <c r="M2" s="80">
        <v>7</v>
      </c>
      <c r="N2" s="85">
        <v>8</v>
      </c>
      <c r="O2" s="109">
        <v>9</v>
      </c>
      <c r="P2" s="7" t="s">
        <v>45</v>
      </c>
      <c r="Q2" s="80"/>
      <c r="R2" s="80"/>
      <c r="S2" s="80"/>
      <c r="T2" s="86"/>
      <c r="U2" s="81">
        <v>10</v>
      </c>
      <c r="V2" s="85">
        <v>11</v>
      </c>
      <c r="W2" s="80">
        <v>13</v>
      </c>
      <c r="X2" s="80">
        <v>12</v>
      </c>
      <c r="Y2" s="86">
        <v>14</v>
      </c>
    </row>
    <row r="3" spans="1:25" ht="39.75" thickTop="1">
      <c r="A3" s="42" t="s">
        <v>21</v>
      </c>
      <c r="B3" s="47" t="s">
        <v>22</v>
      </c>
      <c r="C3" s="48" t="s">
        <v>7</v>
      </c>
      <c r="D3" s="50" t="s">
        <v>8</v>
      </c>
      <c r="E3" s="57" t="s">
        <v>9</v>
      </c>
      <c r="F3" s="54" t="s">
        <v>10</v>
      </c>
      <c r="G3" s="11" t="s">
        <v>11</v>
      </c>
      <c r="H3" s="6" t="s">
        <v>12</v>
      </c>
      <c r="I3" s="6" t="s">
        <v>10</v>
      </c>
      <c r="J3" s="8" t="s">
        <v>11</v>
      </c>
      <c r="K3" s="60" t="s">
        <v>12</v>
      </c>
      <c r="L3" s="67" t="s">
        <v>42</v>
      </c>
      <c r="M3" s="67" t="s">
        <v>13</v>
      </c>
      <c r="N3" s="69" t="s">
        <v>41</v>
      </c>
      <c r="O3" s="64" t="s">
        <v>14</v>
      </c>
      <c r="P3" s="6" t="s">
        <v>15</v>
      </c>
      <c r="Q3" s="6" t="s">
        <v>16</v>
      </c>
      <c r="R3" s="6" t="s">
        <v>17</v>
      </c>
      <c r="S3" s="6" t="s">
        <v>18</v>
      </c>
      <c r="T3" s="9" t="s">
        <v>19</v>
      </c>
      <c r="U3" s="114" t="s">
        <v>20</v>
      </c>
      <c r="V3" s="71" t="s">
        <v>43</v>
      </c>
      <c r="W3" s="72" t="s">
        <v>32</v>
      </c>
      <c r="X3" s="29" t="s">
        <v>23</v>
      </c>
      <c r="Y3" s="73" t="s">
        <v>44</v>
      </c>
    </row>
    <row r="4" spans="1:25" ht="12.75">
      <c r="A4" s="43">
        <v>38117</v>
      </c>
      <c r="B4" s="39">
        <v>60</v>
      </c>
      <c r="C4" s="99">
        <v>60</v>
      </c>
      <c r="D4" s="6"/>
      <c r="E4" s="10"/>
      <c r="F4" s="54"/>
      <c r="G4" s="11"/>
      <c r="H4" s="6"/>
      <c r="I4" s="6"/>
      <c r="J4" s="8"/>
      <c r="K4" s="60"/>
      <c r="L4" s="6"/>
      <c r="M4" s="6"/>
      <c r="N4" s="22"/>
      <c r="O4" s="64"/>
      <c r="P4" s="6"/>
      <c r="Q4" s="6"/>
      <c r="R4" s="6"/>
      <c r="S4" s="6"/>
      <c r="T4" s="9"/>
      <c r="U4" s="10"/>
      <c r="V4" s="22"/>
      <c r="W4" s="6"/>
      <c r="X4" s="6"/>
      <c r="Y4" s="9"/>
    </row>
    <row r="5" spans="1:25" ht="12.75">
      <c r="A5" s="43">
        <v>38124</v>
      </c>
      <c r="B5" s="39">
        <v>100</v>
      </c>
      <c r="C5" s="99">
        <v>100</v>
      </c>
      <c r="D5" s="6"/>
      <c r="E5" s="10"/>
      <c r="F5" s="54"/>
      <c r="G5" s="11"/>
      <c r="H5" s="6"/>
      <c r="I5" s="6"/>
      <c r="J5" s="8"/>
      <c r="K5" s="60"/>
      <c r="L5" s="6"/>
      <c r="M5" s="6"/>
      <c r="N5" s="22"/>
      <c r="O5" s="64"/>
      <c r="P5" s="6"/>
      <c r="Q5" s="6"/>
      <c r="R5" s="6"/>
      <c r="S5" s="6"/>
      <c r="T5" s="9"/>
      <c r="U5" s="10"/>
      <c r="V5" s="22"/>
      <c r="W5" s="6"/>
      <c r="X5" s="6"/>
      <c r="Y5" s="9"/>
    </row>
    <row r="6" spans="1:25" ht="12.75">
      <c r="A6" s="43">
        <v>38131</v>
      </c>
      <c r="B6" s="39">
        <v>100</v>
      </c>
      <c r="C6" s="99">
        <v>140</v>
      </c>
      <c r="D6" s="6"/>
      <c r="E6" s="10"/>
      <c r="F6" s="54"/>
      <c r="G6" s="11"/>
      <c r="H6" s="6"/>
      <c r="I6" s="6"/>
      <c r="J6" s="8"/>
      <c r="K6" s="60"/>
      <c r="L6" s="6"/>
      <c r="M6" s="6"/>
      <c r="N6" s="22"/>
      <c r="O6" s="64"/>
      <c r="P6" s="6"/>
      <c r="Q6" s="6"/>
      <c r="R6" s="6"/>
      <c r="S6" s="6"/>
      <c r="T6" s="9"/>
      <c r="U6" s="10"/>
      <c r="V6" s="22"/>
      <c r="W6" s="6"/>
      <c r="X6" s="6"/>
      <c r="Y6" s="9"/>
    </row>
    <row r="7" spans="1:25" ht="12.75">
      <c r="A7" s="43">
        <v>38138</v>
      </c>
      <c r="B7" s="39">
        <v>140</v>
      </c>
      <c r="C7" s="99">
        <v>190</v>
      </c>
      <c r="D7" s="51">
        <v>231</v>
      </c>
      <c r="E7" s="58">
        <f>D7</f>
        <v>231</v>
      </c>
      <c r="F7" s="55">
        <v>460</v>
      </c>
      <c r="G7" s="13">
        <v>501</v>
      </c>
      <c r="H7" s="13">
        <v>445</v>
      </c>
      <c r="I7" s="13">
        <v>0</v>
      </c>
      <c r="J7" s="13">
        <v>0</v>
      </c>
      <c r="K7" s="13">
        <v>0</v>
      </c>
      <c r="L7" s="75">
        <v>184</v>
      </c>
      <c r="M7" s="75">
        <f>C7</f>
        <v>190</v>
      </c>
      <c r="N7" s="92">
        <v>263</v>
      </c>
      <c r="O7" s="110">
        <v>150</v>
      </c>
      <c r="P7" s="74">
        <f>O7</f>
        <v>150</v>
      </c>
      <c r="Q7" s="74">
        <f>P7</f>
        <v>150</v>
      </c>
      <c r="R7" s="74">
        <f>Q7</f>
        <v>150</v>
      </c>
      <c r="S7" s="74">
        <f>R7</f>
        <v>150</v>
      </c>
      <c r="T7" s="118">
        <f>S7</f>
        <v>150</v>
      </c>
      <c r="U7" s="115">
        <v>141</v>
      </c>
      <c r="V7" s="92">
        <f>U7</f>
        <v>141</v>
      </c>
      <c r="W7" s="74">
        <v>140</v>
      </c>
      <c r="X7" s="68">
        <v>140</v>
      </c>
      <c r="Y7" s="105">
        <v>140</v>
      </c>
    </row>
    <row r="8" spans="1:25" ht="12.75">
      <c r="A8" s="43">
        <v>38145</v>
      </c>
      <c r="B8" s="39">
        <v>140</v>
      </c>
      <c r="C8" s="99">
        <f>C7+50</f>
        <v>240</v>
      </c>
      <c r="D8" s="52">
        <f>D7+59</f>
        <v>290</v>
      </c>
      <c r="E8" s="58">
        <f>D7+10</f>
        <v>241</v>
      </c>
      <c r="F8" s="55">
        <f>F7</f>
        <v>460</v>
      </c>
      <c r="G8" s="14"/>
      <c r="H8" s="15"/>
      <c r="I8" s="15">
        <f>I7+60</f>
        <v>60</v>
      </c>
      <c r="J8" s="15">
        <f>J7+60</f>
        <v>60</v>
      </c>
      <c r="K8" s="15">
        <f>K7+60</f>
        <v>60</v>
      </c>
      <c r="L8" s="75">
        <f>L7</f>
        <v>184</v>
      </c>
      <c r="M8" s="75">
        <f aca="true" t="shared" si="0" ref="M8:M16">C8</f>
        <v>240</v>
      </c>
      <c r="N8" s="95">
        <f>N7</f>
        <v>263</v>
      </c>
      <c r="O8" s="111">
        <f aca="true" t="shared" si="1" ref="O8:O16">C8-50</f>
        <v>190</v>
      </c>
      <c r="P8" s="74">
        <f aca="true" t="shared" si="2" ref="P8:Q17">O8</f>
        <v>190</v>
      </c>
      <c r="Q8" s="74">
        <f t="shared" si="2"/>
        <v>190</v>
      </c>
      <c r="R8" s="74">
        <f aca="true" t="shared" si="3" ref="R8:T17">Q8</f>
        <v>190</v>
      </c>
      <c r="S8" s="74">
        <f t="shared" si="3"/>
        <v>190</v>
      </c>
      <c r="T8" s="118">
        <f t="shared" si="3"/>
        <v>190</v>
      </c>
      <c r="U8" s="116">
        <f>U7+49</f>
        <v>190</v>
      </c>
      <c r="V8" s="92">
        <f aca="true" t="shared" si="4" ref="V8:V17">U8</f>
        <v>190</v>
      </c>
      <c r="W8" s="74">
        <f>B8</f>
        <v>140</v>
      </c>
      <c r="X8" s="68">
        <f>B8</f>
        <v>140</v>
      </c>
      <c r="Y8" s="105">
        <f>B8</f>
        <v>140</v>
      </c>
    </row>
    <row r="9" spans="1:25" ht="12.75">
      <c r="A9" s="43">
        <v>38152</v>
      </c>
      <c r="B9" s="39">
        <v>180</v>
      </c>
      <c r="C9" s="99">
        <f>C8+40</f>
        <v>280</v>
      </c>
      <c r="D9" s="52">
        <f>D8+60</f>
        <v>350</v>
      </c>
      <c r="E9" s="58">
        <f>D8+10</f>
        <v>300</v>
      </c>
      <c r="F9" s="55">
        <f>F8+20</f>
        <v>480</v>
      </c>
      <c r="G9" s="14"/>
      <c r="H9" s="15"/>
      <c r="I9" s="15">
        <f aca="true" t="shared" si="5" ref="I9:K16">I8+60</f>
        <v>120</v>
      </c>
      <c r="J9" s="15">
        <f t="shared" si="5"/>
        <v>120</v>
      </c>
      <c r="K9" s="15">
        <f t="shared" si="5"/>
        <v>120</v>
      </c>
      <c r="L9" s="75">
        <f>L8</f>
        <v>184</v>
      </c>
      <c r="M9" s="75">
        <f t="shared" si="0"/>
        <v>280</v>
      </c>
      <c r="N9" s="95">
        <f>C9</f>
        <v>280</v>
      </c>
      <c r="O9" s="111">
        <f t="shared" si="1"/>
        <v>230</v>
      </c>
      <c r="P9" s="74">
        <f t="shared" si="2"/>
        <v>230</v>
      </c>
      <c r="Q9" s="74">
        <f t="shared" si="2"/>
        <v>230</v>
      </c>
      <c r="R9" s="74">
        <f t="shared" si="3"/>
        <v>230</v>
      </c>
      <c r="S9" s="74">
        <f t="shared" si="3"/>
        <v>230</v>
      </c>
      <c r="T9" s="118">
        <f t="shared" si="3"/>
        <v>230</v>
      </c>
      <c r="U9" s="116">
        <f>U8+50</f>
        <v>240</v>
      </c>
      <c r="V9" s="92">
        <f t="shared" si="4"/>
        <v>240</v>
      </c>
      <c r="W9" s="74">
        <f aca="true" t="shared" si="6" ref="W9:W19">B9</f>
        <v>180</v>
      </c>
      <c r="X9" s="68">
        <f>B9</f>
        <v>180</v>
      </c>
      <c r="Y9" s="105">
        <f aca="true" t="shared" si="7" ref="Y9:Y19">B9</f>
        <v>180</v>
      </c>
    </row>
    <row r="10" spans="1:25" ht="12.75">
      <c r="A10" s="43">
        <v>38159</v>
      </c>
      <c r="B10" s="39">
        <v>180</v>
      </c>
      <c r="C10" s="99">
        <f>C9</f>
        <v>280</v>
      </c>
      <c r="D10" s="52">
        <f>D9+60</f>
        <v>410</v>
      </c>
      <c r="E10" s="58">
        <f>D9+10</f>
        <v>360</v>
      </c>
      <c r="F10" s="55">
        <f>F9+20</f>
        <v>500</v>
      </c>
      <c r="G10" s="14"/>
      <c r="H10" s="15"/>
      <c r="I10" s="15">
        <f t="shared" si="5"/>
        <v>180</v>
      </c>
      <c r="J10" s="15">
        <f t="shared" si="5"/>
        <v>180</v>
      </c>
      <c r="K10" s="15">
        <f t="shared" si="5"/>
        <v>180</v>
      </c>
      <c r="L10" s="75">
        <f>L9</f>
        <v>184</v>
      </c>
      <c r="M10" s="75">
        <f t="shared" si="0"/>
        <v>280</v>
      </c>
      <c r="N10" s="95">
        <f aca="true" t="shared" si="8" ref="N10:N16">C10</f>
        <v>280</v>
      </c>
      <c r="O10" s="111">
        <f t="shared" si="1"/>
        <v>230</v>
      </c>
      <c r="P10" s="74">
        <f t="shared" si="2"/>
        <v>230</v>
      </c>
      <c r="Q10" s="74">
        <f t="shared" si="2"/>
        <v>230</v>
      </c>
      <c r="R10" s="74">
        <f t="shared" si="3"/>
        <v>230</v>
      </c>
      <c r="S10" s="74">
        <f t="shared" si="3"/>
        <v>230</v>
      </c>
      <c r="T10" s="118">
        <f t="shared" si="3"/>
        <v>230</v>
      </c>
      <c r="U10" s="116">
        <f aca="true" t="shared" si="9" ref="U9:U17">C10</f>
        <v>280</v>
      </c>
      <c r="V10" s="92">
        <f t="shared" si="4"/>
        <v>280</v>
      </c>
      <c r="W10" s="74">
        <f t="shared" si="6"/>
        <v>180</v>
      </c>
      <c r="X10" s="68">
        <f>B10</f>
        <v>180</v>
      </c>
      <c r="Y10" s="105">
        <f t="shared" si="7"/>
        <v>180</v>
      </c>
    </row>
    <row r="11" spans="1:25" ht="12.75">
      <c r="A11" s="43">
        <v>38166</v>
      </c>
      <c r="B11" s="39">
        <v>220</v>
      </c>
      <c r="C11" s="99">
        <f>C10+40</f>
        <v>320</v>
      </c>
      <c r="D11" s="52">
        <f>D10+60</f>
        <v>470</v>
      </c>
      <c r="E11" s="58">
        <f>D10+10</f>
        <v>420</v>
      </c>
      <c r="F11" s="55">
        <f>F10+20</f>
        <v>520</v>
      </c>
      <c r="G11" s="14"/>
      <c r="H11" s="15"/>
      <c r="I11" s="15">
        <f t="shared" si="5"/>
        <v>240</v>
      </c>
      <c r="J11" s="15">
        <f t="shared" si="5"/>
        <v>240</v>
      </c>
      <c r="K11" s="15">
        <f t="shared" si="5"/>
        <v>240</v>
      </c>
      <c r="L11" s="101">
        <f aca="true" t="shared" si="10" ref="L11:L16">C11</f>
        <v>320</v>
      </c>
      <c r="M11" s="75">
        <f t="shared" si="0"/>
        <v>320</v>
      </c>
      <c r="N11" s="95">
        <f t="shared" si="8"/>
        <v>320</v>
      </c>
      <c r="O11" s="111">
        <f t="shared" si="1"/>
        <v>270</v>
      </c>
      <c r="P11" s="74">
        <f t="shared" si="2"/>
        <v>270</v>
      </c>
      <c r="Q11" s="74">
        <f t="shared" si="2"/>
        <v>270</v>
      </c>
      <c r="R11" s="74">
        <f t="shared" si="3"/>
        <v>270</v>
      </c>
      <c r="S11" s="74">
        <f t="shared" si="3"/>
        <v>270</v>
      </c>
      <c r="T11" s="118">
        <f t="shared" si="3"/>
        <v>270</v>
      </c>
      <c r="U11" s="116">
        <f t="shared" si="9"/>
        <v>320</v>
      </c>
      <c r="V11" s="92">
        <f t="shared" si="4"/>
        <v>320</v>
      </c>
      <c r="W11" s="74">
        <f t="shared" si="6"/>
        <v>220</v>
      </c>
      <c r="X11" s="68">
        <f>B11</f>
        <v>220</v>
      </c>
      <c r="Y11" s="105">
        <f t="shared" si="7"/>
        <v>220</v>
      </c>
    </row>
    <row r="12" spans="1:25" ht="12.75">
      <c r="A12" s="43">
        <v>38173</v>
      </c>
      <c r="B12" s="39">
        <f aca="true" t="shared" si="11" ref="B12:B19">B11+40</f>
        <v>260</v>
      </c>
      <c r="C12" s="99">
        <f>C11+40</f>
        <v>360</v>
      </c>
      <c r="D12" s="53">
        <f>D11+70</f>
        <v>540</v>
      </c>
      <c r="E12" s="58">
        <f>D11+10</f>
        <v>480</v>
      </c>
      <c r="F12" s="55">
        <f>F11+20</f>
        <v>540</v>
      </c>
      <c r="G12" s="14"/>
      <c r="H12" s="15"/>
      <c r="I12" s="15">
        <f t="shared" si="5"/>
        <v>300</v>
      </c>
      <c r="J12" s="15">
        <f t="shared" si="5"/>
        <v>300</v>
      </c>
      <c r="K12" s="15">
        <f t="shared" si="5"/>
        <v>300</v>
      </c>
      <c r="L12" s="101">
        <f t="shared" si="10"/>
        <v>360</v>
      </c>
      <c r="M12" s="75">
        <f t="shared" si="0"/>
        <v>360</v>
      </c>
      <c r="N12" s="95">
        <f t="shared" si="8"/>
        <v>360</v>
      </c>
      <c r="O12" s="111">
        <f t="shared" si="1"/>
        <v>310</v>
      </c>
      <c r="P12" s="74">
        <f t="shared" si="2"/>
        <v>310</v>
      </c>
      <c r="Q12" s="74">
        <f t="shared" si="2"/>
        <v>310</v>
      </c>
      <c r="R12" s="74">
        <f t="shared" si="3"/>
        <v>310</v>
      </c>
      <c r="S12" s="74">
        <f t="shared" si="3"/>
        <v>310</v>
      </c>
      <c r="T12" s="118">
        <f t="shared" si="3"/>
        <v>310</v>
      </c>
      <c r="U12" s="116">
        <f t="shared" si="9"/>
        <v>360</v>
      </c>
      <c r="V12" s="92">
        <f t="shared" si="4"/>
        <v>360</v>
      </c>
      <c r="W12" s="74">
        <f t="shared" si="6"/>
        <v>260</v>
      </c>
      <c r="X12" s="68">
        <f>B12</f>
        <v>260</v>
      </c>
      <c r="Y12" s="105">
        <f t="shared" si="7"/>
        <v>260</v>
      </c>
    </row>
    <row r="13" spans="1:25" ht="12.75">
      <c r="A13" s="43">
        <v>38180</v>
      </c>
      <c r="B13" s="39">
        <f t="shared" si="11"/>
        <v>300</v>
      </c>
      <c r="C13" s="99">
        <f>C12+40</f>
        <v>400</v>
      </c>
      <c r="D13" s="40"/>
      <c r="E13" s="59">
        <f>D12</f>
        <v>540</v>
      </c>
      <c r="F13" s="55"/>
      <c r="G13" s="14"/>
      <c r="H13" s="15"/>
      <c r="I13" s="15">
        <f t="shared" si="5"/>
        <v>360</v>
      </c>
      <c r="J13" s="15">
        <f t="shared" si="5"/>
        <v>360</v>
      </c>
      <c r="K13" s="15">
        <f t="shared" si="5"/>
        <v>360</v>
      </c>
      <c r="L13" s="101">
        <f t="shared" si="10"/>
        <v>400</v>
      </c>
      <c r="M13" s="75">
        <f t="shared" si="0"/>
        <v>400</v>
      </c>
      <c r="N13" s="95">
        <f t="shared" si="8"/>
        <v>400</v>
      </c>
      <c r="O13" s="111">
        <f t="shared" si="1"/>
        <v>350</v>
      </c>
      <c r="P13" s="74">
        <f t="shared" si="2"/>
        <v>350</v>
      </c>
      <c r="Q13" s="74">
        <f t="shared" si="2"/>
        <v>350</v>
      </c>
      <c r="R13" s="74">
        <f t="shared" si="3"/>
        <v>350</v>
      </c>
      <c r="S13" s="74">
        <f t="shared" si="3"/>
        <v>350</v>
      </c>
      <c r="T13" s="118">
        <f t="shared" si="3"/>
        <v>350</v>
      </c>
      <c r="U13" s="116">
        <f t="shared" si="9"/>
        <v>400</v>
      </c>
      <c r="V13" s="92">
        <f t="shared" si="4"/>
        <v>400</v>
      </c>
      <c r="W13" s="74">
        <f t="shared" si="6"/>
        <v>300</v>
      </c>
      <c r="X13" s="68">
        <f>B13</f>
        <v>300</v>
      </c>
      <c r="Y13" s="105">
        <f t="shared" si="7"/>
        <v>300</v>
      </c>
    </row>
    <row r="14" spans="1:25" ht="12.75">
      <c r="A14" s="43">
        <v>38187</v>
      </c>
      <c r="B14" s="39">
        <f t="shared" si="11"/>
        <v>340</v>
      </c>
      <c r="C14" s="99">
        <f>C13+40</f>
        <v>440</v>
      </c>
      <c r="D14" s="40"/>
      <c r="E14" s="40"/>
      <c r="F14" s="13"/>
      <c r="G14" s="14"/>
      <c r="H14" s="15"/>
      <c r="I14" s="15">
        <f t="shared" si="5"/>
        <v>420</v>
      </c>
      <c r="J14" s="15">
        <f t="shared" si="5"/>
        <v>420</v>
      </c>
      <c r="K14" s="15">
        <f t="shared" si="5"/>
        <v>420</v>
      </c>
      <c r="L14" s="101">
        <f t="shared" si="10"/>
        <v>440</v>
      </c>
      <c r="M14" s="75">
        <f t="shared" si="0"/>
        <v>440</v>
      </c>
      <c r="N14" s="95">
        <f t="shared" si="8"/>
        <v>440</v>
      </c>
      <c r="O14" s="111">
        <f t="shared" si="1"/>
        <v>390</v>
      </c>
      <c r="P14" s="74">
        <f t="shared" si="2"/>
        <v>390</v>
      </c>
      <c r="Q14" s="74">
        <f t="shared" si="2"/>
        <v>390</v>
      </c>
      <c r="R14" s="74">
        <f t="shared" si="3"/>
        <v>390</v>
      </c>
      <c r="S14" s="74">
        <f t="shared" si="3"/>
        <v>390</v>
      </c>
      <c r="T14" s="118">
        <f t="shared" si="3"/>
        <v>390</v>
      </c>
      <c r="U14" s="116">
        <f t="shared" si="9"/>
        <v>440</v>
      </c>
      <c r="V14" s="92">
        <f t="shared" si="4"/>
        <v>440</v>
      </c>
      <c r="W14" s="74">
        <f t="shared" si="6"/>
        <v>340</v>
      </c>
      <c r="X14" s="68">
        <f>B14</f>
        <v>340</v>
      </c>
      <c r="Y14" s="105">
        <f t="shared" si="7"/>
        <v>340</v>
      </c>
    </row>
    <row r="15" spans="1:25" ht="12.75">
      <c r="A15" s="43">
        <v>38194</v>
      </c>
      <c r="B15" s="39">
        <f t="shared" si="11"/>
        <v>380</v>
      </c>
      <c r="C15" s="99">
        <f>C14+40</f>
        <v>480</v>
      </c>
      <c r="D15" s="40"/>
      <c r="E15" s="40"/>
      <c r="F15" s="13"/>
      <c r="G15" s="15"/>
      <c r="H15" s="15"/>
      <c r="I15" s="15">
        <f t="shared" si="5"/>
        <v>480</v>
      </c>
      <c r="J15" s="15">
        <f t="shared" si="5"/>
        <v>480</v>
      </c>
      <c r="K15" s="15">
        <f t="shared" si="5"/>
        <v>480</v>
      </c>
      <c r="L15" s="101">
        <f t="shared" si="10"/>
        <v>480</v>
      </c>
      <c r="M15" s="75">
        <f t="shared" si="0"/>
        <v>480</v>
      </c>
      <c r="N15" s="95">
        <f t="shared" si="8"/>
        <v>480</v>
      </c>
      <c r="O15" s="111">
        <f t="shared" si="1"/>
        <v>430</v>
      </c>
      <c r="P15" s="74">
        <f t="shared" si="2"/>
        <v>430</v>
      </c>
      <c r="Q15" s="74">
        <f t="shared" si="2"/>
        <v>430</v>
      </c>
      <c r="R15" s="74">
        <f t="shared" si="3"/>
        <v>430</v>
      </c>
      <c r="S15" s="74">
        <f t="shared" si="3"/>
        <v>430</v>
      </c>
      <c r="T15" s="118">
        <f t="shared" si="3"/>
        <v>430</v>
      </c>
      <c r="U15" s="116">
        <f t="shared" si="9"/>
        <v>480</v>
      </c>
      <c r="V15" s="92">
        <f t="shared" si="4"/>
        <v>480</v>
      </c>
      <c r="W15" s="74">
        <f t="shared" si="6"/>
        <v>380</v>
      </c>
      <c r="X15" s="68">
        <f>B15</f>
        <v>380</v>
      </c>
      <c r="Y15" s="105">
        <f t="shared" si="7"/>
        <v>380</v>
      </c>
    </row>
    <row r="16" spans="1:25" ht="12.75">
      <c r="A16" s="43">
        <v>38201</v>
      </c>
      <c r="B16" s="39">
        <f t="shared" si="11"/>
        <v>420</v>
      </c>
      <c r="C16" s="100">
        <f>C15+60</f>
        <v>540</v>
      </c>
      <c r="D16" s="28"/>
      <c r="E16" s="40"/>
      <c r="F16" s="63"/>
      <c r="G16" s="61">
        <v>540</v>
      </c>
      <c r="H16" s="62">
        <v>540</v>
      </c>
      <c r="I16" s="62">
        <f t="shared" si="5"/>
        <v>540</v>
      </c>
      <c r="J16" s="62">
        <f t="shared" si="5"/>
        <v>540</v>
      </c>
      <c r="K16" s="62">
        <f t="shared" si="5"/>
        <v>540</v>
      </c>
      <c r="L16" s="102">
        <f t="shared" si="10"/>
        <v>540</v>
      </c>
      <c r="M16" s="103">
        <f t="shared" si="0"/>
        <v>540</v>
      </c>
      <c r="N16" s="96">
        <f t="shared" si="8"/>
        <v>540</v>
      </c>
      <c r="O16" s="111">
        <f t="shared" si="1"/>
        <v>490</v>
      </c>
      <c r="P16" s="74">
        <f t="shared" si="2"/>
        <v>490</v>
      </c>
      <c r="Q16" s="74">
        <f t="shared" si="2"/>
        <v>490</v>
      </c>
      <c r="R16" s="74">
        <f t="shared" si="3"/>
        <v>490</v>
      </c>
      <c r="S16" s="74">
        <f t="shared" si="3"/>
        <v>490</v>
      </c>
      <c r="T16" s="118">
        <f t="shared" si="3"/>
        <v>490</v>
      </c>
      <c r="U16" s="65">
        <f t="shared" si="9"/>
        <v>540</v>
      </c>
      <c r="V16" s="70">
        <f t="shared" si="4"/>
        <v>540</v>
      </c>
      <c r="W16" s="74">
        <f t="shared" si="6"/>
        <v>420</v>
      </c>
      <c r="X16" s="68">
        <f>B16</f>
        <v>420</v>
      </c>
      <c r="Y16" s="105">
        <f t="shared" si="7"/>
        <v>420</v>
      </c>
    </row>
    <row r="17" spans="1:25" ht="12.75">
      <c r="A17" s="43">
        <v>38208</v>
      </c>
      <c r="B17" s="44">
        <f t="shared" si="11"/>
        <v>460</v>
      </c>
      <c r="C17" s="38"/>
      <c r="D17" s="28"/>
      <c r="E17" s="40"/>
      <c r="F17" s="41"/>
      <c r="G17" s="41"/>
      <c r="H17" s="28"/>
      <c r="I17" s="28"/>
      <c r="J17" s="28"/>
      <c r="K17" s="28"/>
      <c r="L17" s="28"/>
      <c r="M17" s="40"/>
      <c r="N17" s="28"/>
      <c r="O17" s="112">
        <v>540</v>
      </c>
      <c r="P17" s="94">
        <f t="shared" si="2"/>
        <v>540</v>
      </c>
      <c r="Q17" s="94">
        <f t="shared" si="2"/>
        <v>540</v>
      </c>
      <c r="R17" s="94">
        <f t="shared" si="3"/>
        <v>540</v>
      </c>
      <c r="S17" s="94">
        <f t="shared" si="3"/>
        <v>540</v>
      </c>
      <c r="T17" s="119">
        <f t="shared" si="3"/>
        <v>540</v>
      </c>
      <c r="U17" s="28"/>
      <c r="V17" s="120"/>
      <c r="W17" s="74">
        <f t="shared" si="6"/>
        <v>460</v>
      </c>
      <c r="X17" s="68">
        <f>B17</f>
        <v>460</v>
      </c>
      <c r="Y17" s="105">
        <f t="shared" si="7"/>
        <v>460</v>
      </c>
    </row>
    <row r="18" spans="1:25" ht="12.75">
      <c r="A18" s="43">
        <v>38215</v>
      </c>
      <c r="B18" s="44">
        <f t="shared" si="11"/>
        <v>500</v>
      </c>
      <c r="C18" s="38"/>
      <c r="D18" s="28"/>
      <c r="E18" s="28"/>
      <c r="F18" s="41"/>
      <c r="G18" s="41"/>
      <c r="H18" s="28"/>
      <c r="I18" s="28"/>
      <c r="J18" s="28"/>
      <c r="K18" s="28"/>
      <c r="L18" s="28"/>
      <c r="M18" s="28"/>
      <c r="N18" s="28"/>
      <c r="O18" s="40"/>
      <c r="P18" s="40"/>
      <c r="Q18" s="40"/>
      <c r="R18" s="40"/>
      <c r="S18" s="40"/>
      <c r="T18" s="40"/>
      <c r="U18" s="28"/>
      <c r="V18" s="28"/>
      <c r="W18" s="74">
        <f t="shared" si="6"/>
        <v>500</v>
      </c>
      <c r="X18" s="68">
        <f>B18</f>
        <v>500</v>
      </c>
      <c r="Y18" s="105">
        <f t="shared" si="7"/>
        <v>500</v>
      </c>
    </row>
    <row r="19" spans="1:25" ht="13.5" thickBot="1">
      <c r="A19" s="45">
        <v>38222</v>
      </c>
      <c r="B19" s="46">
        <f t="shared" si="11"/>
        <v>540</v>
      </c>
      <c r="C19" s="32"/>
      <c r="D19" s="33"/>
      <c r="E19" s="33"/>
      <c r="F19" s="34"/>
      <c r="G19" s="35"/>
      <c r="H19" s="35"/>
      <c r="I19" s="35"/>
      <c r="J19" s="35"/>
      <c r="K19" s="35"/>
      <c r="L19" s="35"/>
      <c r="M19" s="35"/>
      <c r="N19" s="35"/>
      <c r="O19" s="31"/>
      <c r="P19" s="31"/>
      <c r="Q19" s="31"/>
      <c r="R19" s="31"/>
      <c r="S19" s="31"/>
      <c r="T19" s="31"/>
      <c r="U19" s="35"/>
      <c r="V19" s="35"/>
      <c r="W19" s="76">
        <f t="shared" si="6"/>
        <v>540</v>
      </c>
      <c r="X19" s="106">
        <f>B19</f>
        <v>540</v>
      </c>
      <c r="Y19" s="107">
        <f t="shared" si="7"/>
        <v>540</v>
      </c>
    </row>
    <row r="20" spans="1:25" ht="13.5" thickTop="1">
      <c r="A20" s="12">
        <v>38229</v>
      </c>
      <c r="B20" s="3"/>
      <c r="C20" s="2"/>
      <c r="D20" s="3"/>
      <c r="E20" s="3"/>
      <c r="F20" s="16"/>
      <c r="G20" s="2"/>
      <c r="H20" s="5"/>
      <c r="I20" s="4"/>
      <c r="J20" s="5"/>
      <c r="K20" s="1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</row>
    <row r="21" spans="1:25" ht="12.75">
      <c r="A21" s="12">
        <v>38236</v>
      </c>
      <c r="B21" s="3"/>
      <c r="C21" s="2"/>
      <c r="D21" s="3"/>
      <c r="E21" s="3"/>
      <c r="F21" s="16"/>
      <c r="G21" s="2"/>
      <c r="H21" s="4"/>
      <c r="I21" s="4"/>
      <c r="J21" s="5"/>
      <c r="K21" s="1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</row>
    <row r="22" spans="1:25" ht="12.75">
      <c r="A22" s="12">
        <v>38243</v>
      </c>
      <c r="B22" s="3"/>
      <c r="C22" s="2"/>
      <c r="D22" s="4"/>
      <c r="E22" s="4"/>
      <c r="F22" s="5"/>
      <c r="G22" s="4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  <row r="23" spans="1:25" ht="12.75">
      <c r="A23" s="12">
        <v>38250</v>
      </c>
      <c r="B23" s="3"/>
      <c r="C23" s="2"/>
      <c r="D23" s="4"/>
      <c r="E23" s="4"/>
      <c r="F23" s="4"/>
      <c r="G23" s="4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</row>
    <row r="24" spans="1:25" ht="12.75">
      <c r="A24" s="12">
        <v>38257</v>
      </c>
      <c r="B24" s="3"/>
      <c r="C24" s="2"/>
      <c r="D24" s="4"/>
      <c r="E24" s="4"/>
      <c r="F24" s="4"/>
      <c r="G24" s="4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</row>
    <row r="25" spans="1:25" ht="12.75">
      <c r="A25" s="12"/>
      <c r="B25" s="18"/>
      <c r="C25" s="1"/>
      <c r="D25" s="4"/>
      <c r="E25" s="4"/>
      <c r="F25" s="4"/>
      <c r="G25" s="4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2.75">
      <c r="A26" s="19"/>
      <c r="B26" s="18"/>
      <c r="C26" s="2"/>
      <c r="D26" s="4"/>
      <c r="E26" s="4"/>
      <c r="F26" s="4"/>
      <c r="G26" s="4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12.75">
      <c r="A27" s="20"/>
      <c r="B27" s="18"/>
      <c r="C27" s="2"/>
      <c r="D27" s="4"/>
      <c r="E27" s="4"/>
      <c r="F27" s="4"/>
      <c r="G27" s="4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</row>
    <row r="28" spans="1:25" ht="12.75">
      <c r="A28">
        <v>1</v>
      </c>
      <c r="B28" t="str">
        <f>C3</f>
        <v>OK/ANALYSIS</v>
      </c>
      <c r="C28" s="27" t="s">
        <v>25</v>
      </c>
      <c r="D28" s="2"/>
      <c r="E28" s="4"/>
      <c r="F28" s="4"/>
      <c r="G28" s="4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</row>
    <row r="29" spans="1:25" ht="12.75">
      <c r="A29">
        <v>2</v>
      </c>
      <c r="B29" t="str">
        <f>D3</f>
        <v>VI</v>
      </c>
      <c r="C29" s="21" t="s">
        <v>26</v>
      </c>
      <c r="D29" s="2"/>
      <c r="E29" s="4"/>
      <c r="F29" s="4"/>
      <c r="G29" s="4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</row>
    <row r="30" spans="1:5" ht="12.75">
      <c r="A30">
        <v>3</v>
      </c>
      <c r="B30" t="str">
        <f>E3</f>
        <v>Preship test</v>
      </c>
      <c r="C30" t="s">
        <v>27</v>
      </c>
      <c r="D30"/>
      <c r="E30" s="4"/>
    </row>
    <row r="31" spans="1:5" ht="12.75">
      <c r="A31">
        <v>4</v>
      </c>
      <c r="B31" t="str">
        <f>G2</f>
        <v>ASSEMBLY</v>
      </c>
      <c r="C31" s="27" t="s">
        <v>28</v>
      </c>
      <c r="D31"/>
      <c r="E31" s="4"/>
    </row>
    <row r="32" spans="1:5" ht="12.75">
      <c r="A32">
        <v>5</v>
      </c>
      <c r="B32" t="str">
        <f>J2</f>
        <v>DATASHEETS</v>
      </c>
      <c r="C32" s="27" t="s">
        <v>36</v>
      </c>
      <c r="D32"/>
      <c r="E32" s="4"/>
    </row>
    <row r="33" spans="1:5" ht="12.75">
      <c r="A33">
        <v>6</v>
      </c>
      <c r="B33" t="str">
        <f>L3</f>
        <v>Metrology</v>
      </c>
      <c r="C33" s="27" t="s">
        <v>46</v>
      </c>
      <c r="D33"/>
      <c r="E33" s="4"/>
    </row>
    <row r="34" spans="1:5" ht="12.75">
      <c r="A34">
        <v>7</v>
      </c>
      <c r="B34" t="str">
        <f>M3</f>
        <v>Special Analysis</v>
      </c>
      <c r="C34" s="27" t="s">
        <v>34</v>
      </c>
      <c r="D34"/>
      <c r="E34" s="4"/>
    </row>
    <row r="35" spans="1:5" ht="12.75">
      <c r="A35">
        <v>8</v>
      </c>
      <c r="B35" t="str">
        <f>N3</f>
        <v>IV </v>
      </c>
      <c r="C35" s="27" t="s">
        <v>37</v>
      </c>
      <c r="D35"/>
      <c r="E35" s="4"/>
    </row>
    <row r="36" spans="1:5" ht="12.75">
      <c r="A36">
        <v>9</v>
      </c>
      <c r="B36" t="str">
        <f>P2</f>
        <v>Electrical tests </v>
      </c>
      <c r="C36" s="27" t="s">
        <v>35</v>
      </c>
      <c r="D36"/>
      <c r="E36" s="4"/>
    </row>
    <row r="37" spans="1:5" ht="12.75">
      <c r="A37">
        <v>10</v>
      </c>
      <c r="B37" t="str">
        <f>U3</f>
        <v>Scan VI</v>
      </c>
      <c r="C37" s="27" t="s">
        <v>39</v>
      </c>
      <c r="D37"/>
      <c r="E37" s="4"/>
    </row>
    <row r="38" spans="1:5" ht="12.75">
      <c r="A38">
        <v>11</v>
      </c>
      <c r="B38" t="str">
        <f>V3</f>
        <v>Upload VI</v>
      </c>
      <c r="C38" s="27" t="s">
        <v>40</v>
      </c>
      <c r="D38"/>
      <c r="E38" s="4"/>
    </row>
    <row r="39" spans="1:4" ht="12.75">
      <c r="A39">
        <v>12</v>
      </c>
      <c r="B39" s="30" t="str">
        <f>W3</f>
        <v>Label boxex</v>
      </c>
      <c r="C39" s="27" t="s">
        <v>33</v>
      </c>
      <c r="D39"/>
    </row>
    <row r="40" spans="1:4" ht="12.75">
      <c r="A40">
        <v>13</v>
      </c>
      <c r="B40" t="str">
        <f>X3</f>
        <v>Upload signoff</v>
      </c>
      <c r="C40" s="27" t="s">
        <v>30</v>
      </c>
      <c r="D40"/>
    </row>
    <row r="41" spans="1:4" ht="12.75">
      <c r="A41">
        <v>14</v>
      </c>
      <c r="B41" t="str">
        <f>Y3</f>
        <v>DB Shipped</v>
      </c>
      <c r="C41" s="27" t="s">
        <v>31</v>
      </c>
      <c r="D41"/>
    </row>
  </sheetData>
  <printOptions/>
  <pageMargins left="0.75" right="0.75" top="1" bottom="1" header="0.5" footer="0.5"/>
  <pageSetup fitToHeight="1" fitToWidth="1" horizontalDpi="600" verticalDpi="600" orientation="landscape" scale="54" r:id="rId1"/>
  <ignoredErrors>
    <ignoredError sqref="M8 C10 U9:U16 U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 Ciocio</dc:creator>
  <cp:keywords/>
  <dc:description/>
  <cp:lastModifiedBy>A. Ciocio</cp:lastModifiedBy>
  <cp:lastPrinted>2004-06-01T05:46:15Z</cp:lastPrinted>
  <dcterms:created xsi:type="dcterms:W3CDTF">2004-05-28T09:00:55Z</dcterms:created>
  <dcterms:modified xsi:type="dcterms:W3CDTF">2004-06-01T06:51:35Z</dcterms:modified>
  <cp:category/>
  <cp:version/>
  <cp:contentType/>
  <cp:contentStatus/>
</cp:coreProperties>
</file>